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nruff\Documents\Susanne\UniqueFactorsOfNeurodegeneration\SupplementUniqueFactors\"/>
    </mc:Choice>
  </mc:AlternateContent>
  <xr:revisionPtr revIDLastSave="0" documentId="13_ncr:1_{2914E7D8-97E5-494D-A11A-7361CB036E03}" xr6:coauthVersionLast="47" xr6:coauthVersionMax="47" xr10:uidLastSave="{00000000-0000-0000-0000-000000000000}"/>
  <bookViews>
    <workbookView xWindow="-28920" yWindow="-9015" windowWidth="29040" windowHeight="16440" tabRatio="711" firstSheet="5" activeTab="11" xr2:uid="{C7AEE14F-CB65-4D27-8A2A-CCEAED218BC9}"/>
  </bookViews>
  <sheets>
    <sheet name="SNP AD studies" sheetId="9" r:id="rId1"/>
    <sheet name="SNP PD studies" sheetId="10" r:id="rId2"/>
    <sheet name="SNP HD studies" sheetId="8" r:id="rId3"/>
    <sheet name="SNP ALS studies" sheetId="11" r:id="rId4"/>
    <sheet name="TranscriptomeState" sheetId="1" r:id="rId5"/>
    <sheet name="ProteomeState" sheetId="2" r:id="rId6"/>
    <sheet name="MethylomeState" sheetId="7" r:id="rId7"/>
    <sheet name="TranscriptomeTissue" sheetId="3" r:id="rId8"/>
    <sheet name="ProteomeTissue" sheetId="4" r:id="rId9"/>
    <sheet name="MethylomeTissue" sheetId="6" r:id="rId10"/>
    <sheet name="TranscriptomeMethods" sheetId="5" r:id="rId11"/>
    <sheet name="MethylomeMethods"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12" l="1"/>
  <c r="D6" i="12"/>
  <c r="C6" i="12"/>
  <c r="B6" i="12"/>
  <c r="G5" i="12"/>
  <c r="F5" i="12"/>
  <c r="G4" i="12"/>
  <c r="F4" i="12"/>
  <c r="G3" i="12"/>
  <c r="F3" i="12"/>
  <c r="F9" i="7"/>
  <c r="H5" i="6"/>
  <c r="H4" i="6"/>
  <c r="H3" i="6"/>
  <c r="C13" i="6"/>
  <c r="F13" i="6" s="1"/>
  <c r="C12" i="6"/>
  <c r="F12" i="6" s="1"/>
  <c r="C11" i="6"/>
  <c r="F11" i="6" s="1"/>
  <c r="B14" i="6"/>
  <c r="F14" i="6" s="1"/>
  <c r="B8" i="6"/>
  <c r="F8" i="6" s="1"/>
  <c r="B7" i="6"/>
  <c r="G15" i="6"/>
  <c r="E15" i="6"/>
  <c r="D15" i="6"/>
  <c r="G14" i="6"/>
  <c r="G13" i="6"/>
  <c r="G12" i="6"/>
  <c r="G11" i="6"/>
  <c r="G10" i="6"/>
  <c r="F10" i="6"/>
  <c r="G9" i="6"/>
  <c r="F9" i="6"/>
  <c r="G8" i="6"/>
  <c r="G7" i="6"/>
  <c r="F7" i="6"/>
  <c r="G6" i="6"/>
  <c r="F6" i="6"/>
  <c r="G5" i="6"/>
  <c r="F5" i="6"/>
  <c r="G4" i="6"/>
  <c r="F4" i="6"/>
  <c r="G3" i="6"/>
  <c r="F3" i="6"/>
  <c r="E7" i="7"/>
  <c r="E10" i="7" s="1"/>
  <c r="D7" i="7"/>
  <c r="D10" i="7" s="1"/>
  <c r="C7" i="7"/>
  <c r="C10" i="7" s="1"/>
  <c r="B7" i="7"/>
  <c r="B10" i="7" s="1"/>
  <c r="F6" i="7"/>
  <c r="F5" i="7"/>
  <c r="F4" i="7"/>
  <c r="F3" i="7"/>
  <c r="C18" i="3"/>
  <c r="D18" i="3"/>
  <c r="E18" i="3"/>
  <c r="B18" i="3"/>
  <c r="G17" i="3"/>
  <c r="F17" i="3"/>
  <c r="B5" i="3"/>
  <c r="B4" i="3"/>
  <c r="F6" i="12" l="1"/>
  <c r="H3" i="12" s="1"/>
  <c r="C15" i="6"/>
  <c r="F15" i="6"/>
  <c r="B15" i="6"/>
  <c r="F7" i="7"/>
  <c r="H6" i="7" s="1"/>
  <c r="H4" i="5"/>
  <c r="H5" i="5"/>
  <c r="H3" i="5"/>
  <c r="C6" i="5"/>
  <c r="D6" i="5"/>
  <c r="E6" i="5"/>
  <c r="F6" i="5"/>
  <c r="B6" i="5"/>
  <c r="G5" i="5"/>
  <c r="F5" i="5"/>
  <c r="G4" i="5"/>
  <c r="F4" i="5"/>
  <c r="G3" i="5"/>
  <c r="F3" i="5"/>
  <c r="I4" i="2"/>
  <c r="F4" i="4"/>
  <c r="F5" i="4"/>
  <c r="F6" i="4"/>
  <c r="F7" i="4"/>
  <c r="F8" i="4"/>
  <c r="F9" i="4"/>
  <c r="F10" i="4"/>
  <c r="F11" i="4"/>
  <c r="F12" i="4"/>
  <c r="G10" i="4"/>
  <c r="G7" i="4"/>
  <c r="G6" i="4"/>
  <c r="G5" i="4"/>
  <c r="G13" i="4"/>
  <c r="E13" i="4"/>
  <c r="D13" i="4"/>
  <c r="C13" i="4"/>
  <c r="B13" i="4"/>
  <c r="G12" i="4"/>
  <c r="G11" i="4"/>
  <c r="G9" i="4"/>
  <c r="G8" i="4"/>
  <c r="G4" i="4"/>
  <c r="G3" i="4"/>
  <c r="F3" i="4"/>
  <c r="G18" i="3"/>
  <c r="F16" i="3"/>
  <c r="F15" i="3"/>
  <c r="F14" i="3"/>
  <c r="G11" i="3"/>
  <c r="G12" i="3"/>
  <c r="G13" i="3"/>
  <c r="G14" i="3"/>
  <c r="G15" i="3"/>
  <c r="G16" i="3"/>
  <c r="F13" i="3"/>
  <c r="F12" i="3"/>
  <c r="F11" i="3"/>
  <c r="F10" i="3"/>
  <c r="F9" i="3"/>
  <c r="F8" i="3"/>
  <c r="G7" i="3"/>
  <c r="G8" i="3"/>
  <c r="G9" i="3"/>
  <c r="G10" i="3"/>
  <c r="G6" i="3"/>
  <c r="G5" i="3"/>
  <c r="G4" i="3"/>
  <c r="G3" i="3"/>
  <c r="F7" i="3"/>
  <c r="F6" i="3"/>
  <c r="F5" i="3"/>
  <c r="F4" i="3"/>
  <c r="F3" i="3"/>
  <c r="F9" i="2"/>
  <c r="E7" i="2"/>
  <c r="E10" i="2" s="1"/>
  <c r="D7" i="2"/>
  <c r="D10" i="2" s="1"/>
  <c r="C7" i="2"/>
  <c r="C10" i="2" s="1"/>
  <c r="B7" i="2"/>
  <c r="B10" i="2" s="1"/>
  <c r="F6" i="2"/>
  <c r="F5" i="2"/>
  <c r="F4" i="2"/>
  <c r="F3" i="2"/>
  <c r="F9" i="1"/>
  <c r="F4" i="1"/>
  <c r="F5" i="1"/>
  <c r="F6" i="1"/>
  <c r="F3" i="1"/>
  <c r="C7" i="1"/>
  <c r="C10" i="1" s="1"/>
  <c r="D7" i="1"/>
  <c r="D10" i="1" s="1"/>
  <c r="E7" i="1"/>
  <c r="E10" i="1" s="1"/>
  <c r="B7" i="1"/>
  <c r="B10" i="1" s="1"/>
  <c r="H4" i="12" l="1"/>
  <c r="H5" i="12"/>
  <c r="H7" i="6"/>
  <c r="H15" i="6"/>
  <c r="H6" i="6"/>
  <c r="H11" i="6"/>
  <c r="H14" i="6"/>
  <c r="H12" i="6"/>
  <c r="H9" i="6"/>
  <c r="H8" i="6"/>
  <c r="H10" i="6"/>
  <c r="H13" i="6"/>
  <c r="H5" i="7"/>
  <c r="H4" i="7"/>
  <c r="H3" i="7"/>
  <c r="H7" i="7"/>
  <c r="F10" i="7"/>
  <c r="F18" i="3"/>
  <c r="H18" i="3" s="1"/>
  <c r="F13" i="4"/>
  <c r="H11" i="4" s="1"/>
  <c r="F7" i="2"/>
  <c r="F10" i="2" s="1"/>
  <c r="F7" i="1"/>
  <c r="H4" i="1" s="1"/>
  <c r="I4" i="7" l="1"/>
  <c r="H7" i="3"/>
  <c r="H17" i="3"/>
  <c r="H12" i="3"/>
  <c r="H5" i="3"/>
  <c r="H4" i="3"/>
  <c r="H10" i="3"/>
  <c r="H11" i="3"/>
  <c r="H9" i="3"/>
  <c r="H3" i="3"/>
  <c r="H16" i="3"/>
  <c r="H8" i="3"/>
  <c r="H14" i="3"/>
  <c r="H6" i="3"/>
  <c r="H15" i="3"/>
  <c r="H13" i="3"/>
  <c r="H10" i="4"/>
  <c r="H13" i="4"/>
  <c r="H6" i="4"/>
  <c r="H7" i="4"/>
  <c r="H12" i="4"/>
  <c r="H8" i="4"/>
  <c r="H9" i="4"/>
  <c r="H5" i="4"/>
  <c r="H4" i="4"/>
  <c r="H3" i="4"/>
  <c r="H4" i="2"/>
  <c r="H7" i="2"/>
  <c r="H3" i="2"/>
  <c r="H6" i="2"/>
  <c r="H5" i="2"/>
  <c r="F10" i="1"/>
  <c r="H7" i="1"/>
  <c r="H3" i="1"/>
  <c r="I4" i="1" s="1"/>
  <c r="H6" i="1"/>
  <c r="H5" i="1"/>
</calcChain>
</file>

<file path=xl/sharedStrings.xml><?xml version="1.0" encoding="utf-8"?>
<sst xmlns="http://schemas.openxmlformats.org/spreadsheetml/2006/main" count="2504" uniqueCount="1260">
  <si>
    <t>AD</t>
  </si>
  <si>
    <t>PD</t>
  </si>
  <si>
    <t>HD</t>
  </si>
  <si>
    <t>ALS</t>
  </si>
  <si>
    <t>severe</t>
  </si>
  <si>
    <t>moderate</t>
  </si>
  <si>
    <t>mild</t>
  </si>
  <si>
    <t>ctrl</t>
  </si>
  <si>
    <t>∑</t>
  </si>
  <si>
    <t>NDD</t>
  </si>
  <si>
    <t>ctrl + NDD</t>
  </si>
  <si>
    <t>%</t>
  </si>
  <si>
    <t>Transcriptome Disease State</t>
  </si>
  <si>
    <t>Proteome Disease State</t>
  </si>
  <si>
    <t>Blood</t>
  </si>
  <si>
    <t>Hippocampus</t>
  </si>
  <si>
    <t>Enthorinal Cortex</t>
  </si>
  <si>
    <t>Frontal Cortex (dorsolateral, pre, superior)</t>
  </si>
  <si>
    <t>Temporal Cortex</t>
  </si>
  <si>
    <t>Visual Cortex</t>
  </si>
  <si>
    <t>Substantia Nigra</t>
  </si>
  <si>
    <t>Striatum</t>
  </si>
  <si>
    <t>iPSC</t>
  </si>
  <si>
    <t>Singulate Cortex</t>
  </si>
  <si>
    <t>Motor Cortex</t>
  </si>
  <si>
    <t>Cerebral Spinal Fluid</t>
  </si>
  <si>
    <t>Spinal Cord</t>
  </si>
  <si>
    <t>Cerebellum</t>
  </si>
  <si>
    <t>Protome Tissue</t>
  </si>
  <si>
    <t>Transcriptome Tissue</t>
  </si>
  <si>
    <t>prenuceus</t>
  </si>
  <si>
    <t>olfactory bulb</t>
  </si>
  <si>
    <t>locus ceruleus</t>
  </si>
  <si>
    <t>cortex</t>
  </si>
  <si>
    <t>Transcriptome Methods</t>
  </si>
  <si>
    <t>MicroArray</t>
  </si>
  <si>
    <t>RNA-Seq</t>
  </si>
  <si>
    <t>RNA-seq single cell</t>
  </si>
  <si>
    <t>if several tissues were used per study, fractions were created</t>
  </si>
  <si>
    <t>Choroid plexus</t>
  </si>
  <si>
    <t>iPSC / embryonic SC</t>
  </si>
  <si>
    <t>not stated</t>
  </si>
  <si>
    <t>Methylome Tissue</t>
  </si>
  <si>
    <t>Methylome State</t>
  </si>
  <si>
    <t>DATE ADDED TO CATALOG</t>
  </si>
  <si>
    <t>PUBMEDID</t>
  </si>
  <si>
    <t>FIRST AUTHOR</t>
  </si>
  <si>
    <t>DATE</t>
  </si>
  <si>
    <t>JOURNAL</t>
  </si>
  <si>
    <t>LINK</t>
  </si>
  <si>
    <t>STUDY</t>
  </si>
  <si>
    <t>DISEASE/TRAIT</t>
  </si>
  <si>
    <t>INITIAL SAMPLE SIZE</t>
  </si>
  <si>
    <t>REPLICATION SAMPLE SIZE</t>
  </si>
  <si>
    <t>MAPPED_TRAIT</t>
  </si>
  <si>
    <t>MAPPED_TRAIT_URI</t>
  </si>
  <si>
    <t>STUDY ACCESSION</t>
  </si>
  <si>
    <t>GENOTYPING TECHNOLOGY</t>
  </si>
  <si>
    <t>Hensman Moss DJ</t>
  </si>
  <si>
    <t>Lancet Neurol</t>
  </si>
  <si>
    <t>www.ncbi.nlm.nih.gov/pubmed/28642124</t>
  </si>
  <si>
    <t>Identification of genetic variants associated with Huntington's disease progression: a genome-wide association study.</t>
  </si>
  <si>
    <t>Huntington's disease progression</t>
  </si>
  <si>
    <t>1,989 European and unknown ancestry mutation carriers</t>
  </si>
  <si>
    <t>NA</t>
  </si>
  <si>
    <t>Huntington disease, disease progression measurement</t>
  </si>
  <si>
    <t>http://www.orpha.net/ORDO/Orphanet_399, http://www.ebi.ac.uk/efo/EFO_0008336</t>
  </si>
  <si>
    <t>GCST004691</t>
  </si>
  <si>
    <t>Genome-wide genotyping array</t>
  </si>
  <si>
    <t>Chao MJ</t>
  </si>
  <si>
    <t>PLoS Genet</t>
  </si>
  <si>
    <t>www.ncbi.nlm.nih.gov/pubmed/29750799</t>
  </si>
  <si>
    <t>Population-specific genetic modification of Huntington's disease in Venezuela.</t>
  </si>
  <si>
    <t>Huntington's disease (age at onset)</t>
  </si>
  <si>
    <t>374 Venezuelan ancestry individuals, 4,061 European ancestry individuals</t>
  </si>
  <si>
    <t>Huntington disease, age at onset</t>
  </si>
  <si>
    <t>http://www.orpha.net/ORDO/Orphanet_399, http://www.ebi.ac.uk/efo/EFO_0004847</t>
  </si>
  <si>
    <t>GCST007113</t>
  </si>
  <si>
    <t>Miron J</t>
  </si>
  <si>
    <t>Alzheimers Dement</t>
  </si>
  <si>
    <t>www.ncbi.nlm.nih.gov/pubmed/29360470</t>
  </si>
  <si>
    <t>CDK5RAP2 gene and tau pathophysiology in late-onset sporadic Alzheimer's disease.</t>
  </si>
  <si>
    <t>Late-onset Alzheimer's disease</t>
  </si>
  <si>
    <t>966 Quebec (founder/genetic isolate) ancestry cases, 977 Quebec (founder/genetic isolate) controls</t>
  </si>
  <si>
    <t>340 cases, 195 controls</t>
  </si>
  <si>
    <t>late-onset Alzheimers disease</t>
  </si>
  <si>
    <t>http://www.ebi.ac.uk/efo/EFO_1001870</t>
  </si>
  <si>
    <t>GCST006806</t>
  </si>
  <si>
    <t>Mez J</t>
  </si>
  <si>
    <t>www.ncbi.nlm.nih.gov/pubmed/27770636</t>
  </si>
  <si>
    <t>Two novel loci, COBL and SLC10A2, for Alzheimer's disease in African Americans.</t>
  </si>
  <si>
    <t>1,825 African American ancestry cases, 3,784 African American ancestry controls</t>
  </si>
  <si>
    <t>GCST003815</t>
  </si>
  <si>
    <t>Kang S</t>
  </si>
  <si>
    <t>J Alzheimers Dis</t>
  </si>
  <si>
    <t>www.ncbi.nlm.nih.gov/pubmed/34151794</t>
  </si>
  <si>
    <t>Potential Novel Genes for Late-Onset Alzheimer's Disease in East-Asian Descent Identified by APOE-Stratified Genome-Wide Association Study.</t>
  </si>
  <si>
    <t>1,119 Korean ancestry cases, 1,172 Korean ancestry controls</t>
  </si>
  <si>
    <t>980 Japanese ancestry cases, 976 Japanese ancestry controls</t>
  </si>
  <si>
    <t>GCST90026599</t>
  </si>
  <si>
    <t>Late-onset Alzheimer’s disease in APOEe4 non-carriers</t>
  </si>
  <si>
    <t>621 Korean ancestry cases, 976 Korean ancestry controls</t>
  </si>
  <si>
    <t>435 Japanese ancestry cases, 815 Japanese ancestry controls</t>
  </si>
  <si>
    <t>GCST90026601</t>
  </si>
  <si>
    <t>Wightman DP</t>
  </si>
  <si>
    <t>Nat Genet</t>
  </si>
  <si>
    <t>www.ncbi.nlm.nih.gov/pubmed/34493870</t>
  </si>
  <si>
    <t>A genome-wide association study with 1,126,563 individuals identifies new risk loci for Alzheimer's disease.</t>
  </si>
  <si>
    <t>90,338 cases, 1,036,225 controls</t>
  </si>
  <si>
    <t>GCST90044699</t>
  </si>
  <si>
    <t>Nazarian A</t>
  </si>
  <si>
    <t>Geroscience</t>
  </si>
  <si>
    <t>www.ncbi.nlm.nih.gov/pubmed/31055733</t>
  </si>
  <si>
    <t>Genetic heterogeneity of Alzheimer's disease in subjects with and without hypertension.</t>
  </si>
  <si>
    <t>Alzheimer's disease in hypertension-negative individuals</t>
  </si>
  <si>
    <t>796 European ancestry cases, 4,010 European ancestry controls</t>
  </si>
  <si>
    <t>Alzheimer's disease</t>
  </si>
  <si>
    <t>http://www.ebi.ac.uk/efo/EFO_0000249</t>
  </si>
  <si>
    <t>GCST008437</t>
  </si>
  <si>
    <t>Alzheimer's disease in hypertension</t>
  </si>
  <si>
    <t>1,262 European ancestry cases,  9,608 European ancestry controls</t>
  </si>
  <si>
    <t>GCST008438</t>
  </si>
  <si>
    <t>Alzheimers Res Ther</t>
  </si>
  <si>
    <t>www.ncbi.nlm.nih.gov/pubmed/30636644</t>
  </si>
  <si>
    <t>Genome-wide analysis of genetic predisposition to Alzheimer's disease and related sex disparities.</t>
  </si>
  <si>
    <t>952 European ancestry male cases, 1,789 European ancestry female cases, 6,337 European ancestry male controls, 8,402 European ancestry female controls</t>
  </si>
  <si>
    <t>GCST007600</t>
  </si>
  <si>
    <t>Yashin AI</t>
  </si>
  <si>
    <t>Exp Gerontol</t>
  </si>
  <si>
    <t>www.ncbi.nlm.nih.gov/pubmed/29107063</t>
  </si>
  <si>
    <t>Hidden heterogeneity in Alzheimer's disease: Insights from genetic association studies and other analyses.</t>
  </si>
  <si>
    <t>at least 3,569 European, Black, and unknown ancestry cases, at least 19,085 European, Black, and unknown ancestry controls</t>
  </si>
  <si>
    <t>GCST006121</t>
  </si>
  <si>
    <t>Alzheimer's disease (age of onset)</t>
  </si>
  <si>
    <t>12,169 European ancestry individuals, 2,078 Black individuals, 4,053 unknown ancestry individuals</t>
  </si>
  <si>
    <t>Alzheimer's disease, age at onset</t>
  </si>
  <si>
    <t>http://www.ebi.ac.uk/efo/EFO_0000249, http://www.ebi.ac.uk/efo/EFO_0004847</t>
  </si>
  <si>
    <t>GCST006120</t>
  </si>
  <si>
    <t>Herold C</t>
  </si>
  <si>
    <t>Mol Psychiatry</t>
  </si>
  <si>
    <t>www.ncbi.nlm.nih.gov/pubmed/26830138</t>
  </si>
  <si>
    <t>Family-based association analyses of imputed genotypes reveal genome-wide significant association of Alzheimer's disease with OSBPL6, PTPRG, and PDCL3.</t>
  </si>
  <si>
    <t>Alzheimer disease and age of onset</t>
  </si>
  <si>
    <t>2,478 European ancestry cases, 979 ancestry controls both from the same 1,070 families</t>
  </si>
  <si>
    <t>GCST003427</t>
  </si>
  <si>
    <t>Tosto G</t>
  </si>
  <si>
    <t>Ann Clin Transl Neurol</t>
  </si>
  <si>
    <t>www.ncbi.nlm.nih.gov/pubmed/26339675</t>
  </si>
  <si>
    <t>F-box/LRR-repeat protein 7 is genetically associated with Alzheimer's disease.</t>
  </si>
  <si>
    <t>Alzheimer's disease (late onset)</t>
  </si>
  <si>
    <t>2,451 Caribbean Hispanic cases, 2,063 Caribbean Hispanic controls</t>
  </si>
  <si>
    <t>550 Caribbean Hispanic cases, 236 Caribbean Hispanic controls</t>
  </si>
  <si>
    <t>GCST002983</t>
  </si>
  <si>
    <t>Zhu Z</t>
  </si>
  <si>
    <t>Hum Genet</t>
  </si>
  <si>
    <t>www.ncbi.nlm.nih.gov/pubmed/30805717</t>
  </si>
  <si>
    <t>Shared genetic architecture between metabolic traits and Alzheimer's disease: a large-scale genome-wide cross-trait analysis.</t>
  </si>
  <si>
    <t>Alzheimer's disease or fasting glucose levels (pleiotropy)</t>
  </si>
  <si>
    <t>54,162 European ancestry cases, 58,047 European ancestry individuals</t>
  </si>
  <si>
    <t>Alzheimer's disease, fasting blood glucose measurement</t>
  </si>
  <si>
    <t>http://www.ebi.ac.uk/efo/EFO_0000249, http://www.ebi.ac.uk/efo/EFO_0004465</t>
  </si>
  <si>
    <t>GCST007825</t>
  </si>
  <si>
    <t>Alzheimer's disease or fasting insulin levels (pleiotropy)</t>
  </si>
  <si>
    <t>54,162 European ancestry cases, 51,750 European ancestry individuals</t>
  </si>
  <si>
    <t>Alzheimer's disease, fasting blood insulin measurement</t>
  </si>
  <si>
    <t>http://www.ebi.ac.uk/efo/EFO_0000249, http://www.ebi.ac.uk/efo/EFO_0004466</t>
  </si>
  <si>
    <t>GCST007826</t>
  </si>
  <si>
    <t>Alzheimer's disease or HDL levels (pleiotropy)</t>
  </si>
  <si>
    <t>54,162 European ancestry cases, 60,812 European ancestry individuals</t>
  </si>
  <si>
    <t>Alzheimer's disease, high density lipoprotein cholesterol measurement</t>
  </si>
  <si>
    <t>http://www.ebi.ac.uk/efo/EFO_0000249, http://www.ebi.ac.uk/efo/EFO_0004612</t>
  </si>
  <si>
    <t>GCST007827</t>
  </si>
  <si>
    <t>Lo MT</t>
  </si>
  <si>
    <t>Neurobiol Aging</t>
  </si>
  <si>
    <t>www.ncbi.nlm.nih.gov/pubmed/30979435</t>
  </si>
  <si>
    <t>Identification of genetic heterogeneity of Alzheimer's disease across age.</t>
  </si>
  <si>
    <t>Alzheimer's disease (onset at age over 80)</t>
  </si>
  <si>
    <t>2,399 European ancestry cases, 4,160 European ancestry controls</t>
  </si>
  <si>
    <t>GCST009497</t>
  </si>
  <si>
    <t>Alzheimer's disease (onset between ages 58 and 79)</t>
  </si>
  <si>
    <t>7,316 European ancestry cases, 7,579 European ancestry controls</t>
  </si>
  <si>
    <t>GCST009496</t>
  </si>
  <si>
    <t>Cummings AC</t>
  </si>
  <si>
    <t>Ann Hum Genet</t>
  </si>
  <si>
    <t>www.ncbi.nlm.nih.gov/pubmed/22881374</t>
  </si>
  <si>
    <t>Genome-wide association and linkage study in the Amish detects a novel candidate late-onset Alzheimer disease gene.</t>
  </si>
  <si>
    <t>109 Amish cases, 689 Amish controls</t>
  </si>
  <si>
    <t>GCST001658</t>
  </si>
  <si>
    <t>Perez-Palma E</t>
  </si>
  <si>
    <t>PLoS One</t>
  </si>
  <si>
    <t>www.ncbi.nlm.nih.gov/pubmed/24755620</t>
  </si>
  <si>
    <t>Overrepresentation of glutamate signaling in Alzheimer's disease: network-based pathway enrichment using meta-analysis of genome-wide association studies.</t>
  </si>
  <si>
    <t>2,540 European ancestry cases, 2,029 European ancestry controls</t>
  </si>
  <si>
    <t>GCST002422</t>
  </si>
  <si>
    <t>Meda SA</t>
  </si>
  <si>
    <t>Neuroimage</t>
  </si>
  <si>
    <t>www.ncbi.nlm.nih.gov/pubmed/22245343</t>
  </si>
  <si>
    <t>A large scale multivariate parallel ICA method reveals novel imaging-genetic relationships for Alzheimer's disease in the ADNI cohort.</t>
  </si>
  <si>
    <t>367 European ancestry individuals with mild cognitive impairment, 181 European ancestry individuals  with mild early-stage LOAD, 209 European ancestry controls</t>
  </si>
  <si>
    <t>GCST001372</t>
  </si>
  <si>
    <t>Kamboh MI</t>
  </si>
  <si>
    <t>www.ncbi.nlm.nih.gov/pubmed/22005931</t>
  </si>
  <si>
    <t>Genome-wide association analysis of age-at-onset in Alzheimer's disease.</t>
  </si>
  <si>
    <t>1,190 European ancestry cases, 1,032 cases</t>
  </si>
  <si>
    <t>GCST001280</t>
  </si>
  <si>
    <t>Kramer PL</t>
  </si>
  <si>
    <t>www.ncbi.nlm.nih.gov/pubmed/20452100</t>
  </si>
  <si>
    <t>Alzheimer disease pathology in cognitively healthy elderly: a genome-wide study.</t>
  </si>
  <si>
    <t>185 European ancestry low NFT individuals, 114 European ancestry high NFT individuals</t>
  </si>
  <si>
    <t>GCST000676</t>
  </si>
  <si>
    <t>Feulner TM</t>
  </si>
  <si>
    <t>www.ncbi.nlm.nih.gov/pubmed/19125160</t>
  </si>
  <si>
    <t>Examination of the current top candidate genes for AD in a genome-wide association study.</t>
  </si>
  <si>
    <t>491 European ancestry cases, 479 European ancestry controls</t>
  </si>
  <si>
    <t>GCST000313</t>
  </si>
  <si>
    <t>Wang X</t>
  </si>
  <si>
    <t>www.ncbi.nlm.nih.gov/pubmed/25649651</t>
  </si>
  <si>
    <t>Genetic Determinants of Survival in Patientswith Alzheimer’s Disease.</t>
  </si>
  <si>
    <t>Alzheimer's disease (survival time)</t>
  </si>
  <si>
    <t>983 cases</t>
  </si>
  <si>
    <t>Alzheimer's disease, survival time</t>
  </si>
  <si>
    <t>http://www.ebi.ac.uk/efo/EFO_0000249, http://www.ebi.ac.uk/efo/EFO_0000714</t>
  </si>
  <si>
    <t>GCST002775</t>
  </si>
  <si>
    <t>Heinzen EL</t>
  </si>
  <si>
    <t>www.ncbi.nlm.nih.gov/pubmed/20061627</t>
  </si>
  <si>
    <t>Genome-wide scan of copy number variation in late-onset Alzheimer's disease.</t>
  </si>
  <si>
    <t>331 European ancestry cases, 368 European ancestry controls</t>
  </si>
  <si>
    <t>GCST000484</t>
  </si>
  <si>
    <t>Webster JA</t>
  </si>
  <si>
    <t>Neurodegener Dis</t>
  </si>
  <si>
    <t>www.ncbi.nlm.nih.gov/pubmed/17975299</t>
  </si>
  <si>
    <t>Sorl1 as an Alzheimer's disease predisposition gene?</t>
  </si>
  <si>
    <t>664 cases, 422 controls</t>
  </si>
  <si>
    <t>GCST000121</t>
  </si>
  <si>
    <t>Carrasquillo MM</t>
  </si>
  <si>
    <t>www.ncbi.nlm.nih.gov/pubmed/19136949</t>
  </si>
  <si>
    <t>Genetic variation in PCDH11X is associated with susceptibility to late-onset Alzheimer's disease.</t>
  </si>
  <si>
    <t>844 European ancestry cases, 1,255 European ancestry controls</t>
  </si>
  <si>
    <t>1,547 European ancestry cases, 1,209 European ancestry controls</t>
  </si>
  <si>
    <t>GCST000315</t>
  </si>
  <si>
    <t>Abraham R</t>
  </si>
  <si>
    <t>BMC Med Genomics</t>
  </si>
  <si>
    <t>www.ncbi.nlm.nih.gov/pubmed/18823527</t>
  </si>
  <si>
    <t>A genome-wide association study for late-onset Alzheimer's disease using DNA pooling.</t>
  </si>
  <si>
    <t>1,082 European ancestry cases, 1,239 European ancestry controls</t>
  </si>
  <si>
    <t>1,400 controls</t>
  </si>
  <si>
    <t>GCST000237</t>
  </si>
  <si>
    <t>Coon KD</t>
  </si>
  <si>
    <t>J Clin Psychiatry</t>
  </si>
  <si>
    <t>www.ncbi.nlm.nih.gov/pubmed/17474819</t>
  </si>
  <si>
    <t>A high-density whole-genome association study reveals that APOE is the major susceptibility gene for sporadic late-onset Alzheimer's disease.</t>
  </si>
  <si>
    <t>664 European ancestry cases, 422 European ancestry controls</t>
  </si>
  <si>
    <t>GCST000018</t>
  </si>
  <si>
    <t>Naj AC</t>
  </si>
  <si>
    <t>www.ncbi.nlm.nih.gov/pubmed/20885792</t>
  </si>
  <si>
    <t>Dementia revealed: novel chromosome 6 locus for late-onset Alzheimer disease provides genetic evidence for folate-pathway abnormalities.</t>
  </si>
  <si>
    <t>931 cases, 1,104 controls</t>
  </si>
  <si>
    <t>1,338 cases, 2,003 controls</t>
  </si>
  <si>
    <t>GCST000808</t>
  </si>
  <si>
    <t>Logue MW</t>
  </si>
  <si>
    <t>Arch Neurol</t>
  </si>
  <si>
    <t>www.ncbi.nlm.nih.gov/pubmed/22159054</t>
  </si>
  <si>
    <t>A comprehensive genetic association study of Alzheimer disease in African Americans.</t>
  </si>
  <si>
    <t>513 African American cases, 496 African American controls</t>
  </si>
  <si>
    <t>GCST001342</t>
  </si>
  <si>
    <t>Hu X</t>
  </si>
  <si>
    <t>www.ncbi.nlm.nih.gov/pubmed/21390209</t>
  </si>
  <si>
    <t>Meta-analysis for genome-wide association study identifies multiple variants at the BIN1 locus associated with late-onset Alzheimer's disease.</t>
  </si>
  <si>
    <t>1,831 European ancestry cases, 1,764 European ancestry controls</t>
  </si>
  <si>
    <t>751 cases, 751 controls</t>
  </si>
  <si>
    <t>GCST000986</t>
  </si>
  <si>
    <t>Beecham GW</t>
  </si>
  <si>
    <t>Am J Hum Genet</t>
  </si>
  <si>
    <t>www.ncbi.nlm.nih.gov/pubmed/19118814</t>
  </si>
  <si>
    <t>Genome-wide association study implicates a chromosome 12 risk locus for late-onset Alzheimer disease.</t>
  </si>
  <si>
    <t>492 European ancestry cases, 496 European ancestry controls</t>
  </si>
  <si>
    <t>238 European ancestry cases, 220 European ancestry controls</t>
  </si>
  <si>
    <t>GCST000310</t>
  </si>
  <si>
    <t>Sherva R</t>
  </si>
  <si>
    <t>www.ncbi.nlm.nih.gov/pubmed/23535033</t>
  </si>
  <si>
    <t>Genome-wide association study of the rate of cognitive decline in Alzheimer's disease.</t>
  </si>
  <si>
    <t>Alzheimer's disease (cognitive decline)</t>
  </si>
  <si>
    <t>303 European ancestry cases</t>
  </si>
  <si>
    <t>GCST001915</t>
  </si>
  <si>
    <t>Bone WP</t>
  </si>
  <si>
    <t>www.ncbi.nlm.nih.gov/pubmed/33541420</t>
  </si>
  <si>
    <t>Multi-trait association studies discover pleiotropic loci between Alzheimer's disease and cardiometabolic traits.</t>
  </si>
  <si>
    <t>Alzheimer's disease or body fat percentage (pleiotropy)</t>
  </si>
  <si>
    <t>100,716 individuals with body fat percentage measurements, 71,880 Alzheimer's disease cases, 383,378 controls</t>
  </si>
  <si>
    <t>Alzheimer's disease, body fat percentage</t>
  </si>
  <si>
    <t>http://www.ebi.ac.uk/efo/EFO_0000249, http://www.ebi.ac.uk/efo/EFO_0007800</t>
  </si>
  <si>
    <t>GCST90013832</t>
  </si>
  <si>
    <t>Alzheimer's disease or diastolic blood pressure (pleiotropy)</t>
  </si>
  <si>
    <t>1,006,863 individuals with diastolic blood pressure measurements, 71,880 Alzheimer's disease cases, 383,378 controls</t>
  </si>
  <si>
    <t>Alzheimer's disease, diastolic blood pressure</t>
  </si>
  <si>
    <t>http://www.ebi.ac.uk/efo/EFO_0000249, http://www.ebi.ac.uk/efo/EFO_0006336</t>
  </si>
  <si>
    <t>GCST90013835</t>
  </si>
  <si>
    <t>404,128 European ancestry individuals with HDL-C measurements, 71,880 Alzheimer's disease cases, 383,378 controls</t>
  </si>
  <si>
    <t>GCST90013836</t>
  </si>
  <si>
    <t>Alzheimer's disease or systolic blood pressure (pleiotropy)</t>
  </si>
  <si>
    <t>1,006,863 individuals with systolic blood pressure measurements, 71,880 Alzheimer's disease cases, 383,378 controls</t>
  </si>
  <si>
    <t>Alzheimer's disease, systolic blood pressure</t>
  </si>
  <si>
    <t>http://www.ebi.ac.uk/efo/EFO_0000249, http://www.ebi.ac.uk/efo/EFO_0006335</t>
  </si>
  <si>
    <t>GCST90013838</t>
  </si>
  <si>
    <t>Alzheimer's disease or waist-hip ratio (pleiotropy)</t>
  </si>
  <si>
    <t>649,649 individuals with waist-hip ratio measurements, 71,880 Alzheimer's disease cases, 383,378 controls</t>
  </si>
  <si>
    <t>Alzheimer's disease, waist-hip ratio</t>
  </si>
  <si>
    <t>http://www.ebi.ac.uk/efo/EFO_0000249, http://www.ebi.ac.uk/efo/EFO_0004343</t>
  </si>
  <si>
    <t>GCST90013842</t>
  </si>
  <si>
    <t>Wang H</t>
  </si>
  <si>
    <t>Front Aging Neurosci</t>
  </si>
  <si>
    <t>www.ncbi.nlm.nih.gov/pubmed/34122051</t>
  </si>
  <si>
    <t>Similar Genetic Architecture of Alzheimer's Disease and Differential &lt;i&gt;APOE&lt;/i&gt; Effect Between Sexes.</t>
  </si>
  <si>
    <t>4,010 European ancestry cases, 4,672 European ancestry controls</t>
  </si>
  <si>
    <t>GCST90038451</t>
  </si>
  <si>
    <t>5,705 European ancestry cases, 7,067 European ancestry controls</t>
  </si>
  <si>
    <t>GCST90038452</t>
  </si>
  <si>
    <t>Shigemizu D</t>
  </si>
  <si>
    <t>Transl Psychiatry</t>
  </si>
  <si>
    <t>www.ncbi.nlm.nih.gov/pubmed/33654092</t>
  </si>
  <si>
    <t>Ethnic and trans-ethnic genome-wide association studies identify new loci influencing Japanese Alzheimer's disease risk.</t>
  </si>
  <si>
    <t>3,962 Japanese ancestry cases, 4,074 Japanese ancestry controls</t>
  </si>
  <si>
    <t>1,216 Japanese ancestry cases, 2,446 Japanese ancestry controls</t>
  </si>
  <si>
    <t>GCST012215</t>
  </si>
  <si>
    <t>3,962 Japanese ancestry cases, 4,074 Japanese ancestry controls, 21,982 European ancestry cases, 41,944 European ancestry controls</t>
  </si>
  <si>
    <t>GCST012214</t>
  </si>
  <si>
    <t>Hirano A</t>
  </si>
  <si>
    <t>Psychiatr Genet</t>
  </si>
  <si>
    <t>www.ncbi.nlm.nih.gov/pubmed/26049409</t>
  </si>
  <si>
    <t>A genome-wide association study of late-onset Alzheimer's disease in a Japanese population.</t>
  </si>
  <si>
    <t>489 Japanese ancestry APOE-ε4 noncarrier cases, 6,463 Japanese ancestry APOE-ε4 noncarrier controls, 323 Japanese ancestry APOE-ε4 carrier cases, 1,484 Japanese ancestry APOE-ε4 carrier controls, 4 Japanese ancestry cases, 45 Japanese ancestry controls</t>
  </si>
  <si>
    <t>528 Japanese ancestry APOE-ε4 noncarrier cases, 5,824 Japanese ancestry APOE-ε4 noncarrier controls, 480 Japanese ancestry APOE-ε4 carrier cases, 1,364 Japanese ancestry APOE-ε4 carrier controls, 3 Japanese ancestry cases, 24 Japanese ancestry controls</t>
  </si>
  <si>
    <t>GCST002954</t>
  </si>
  <si>
    <t>Furney SJ</t>
  </si>
  <si>
    <t>www.ncbi.nlm.nih.gov/pubmed/21116278</t>
  </si>
  <si>
    <t>Genome-wide association with MRI atrophy measures as a quantitative trait locus for Alzheimer's disease.</t>
  </si>
  <si>
    <t>Total ventricular volume (Alzheimer's disease interaction)</t>
  </si>
  <si>
    <t>424 European ancestry mild cognitive impairment cases, 236 European ancestry Alzheimer's disease cases, 279 European ancestry controls</t>
  </si>
  <si>
    <t>Alzheimer's disease, brain volume measurement</t>
  </si>
  <si>
    <t>http://www.ebi.ac.uk/efo/EFO_0000249, http://www.ebi.ac.uk/efo/EFO_0006930</t>
  </si>
  <si>
    <t>GCST000892</t>
  </si>
  <si>
    <t>Whole-brain volume (Alzheimer's disease interaction)</t>
  </si>
  <si>
    <t>434 European ancestry mild cognitive impairment cases, 245 European ancestry Alzheimer's disease cases, 284 European ancestry controls</t>
  </si>
  <si>
    <t>Alzheimer's disease, whole-brain volume</t>
  </si>
  <si>
    <t>http://www.ebi.ac.uk/efo/EFO_0000249, http://www.ebi.ac.uk/efo/EFO_0005089</t>
  </si>
  <si>
    <t>GCST000895</t>
  </si>
  <si>
    <t>Entorhinal cortical thickness (Alzheimer's disease interaction)</t>
  </si>
  <si>
    <t>Alzheimer's disease, cortical thickness</t>
  </si>
  <si>
    <t>http://www.ebi.ac.uk/efo/EFO_0000249, http://www.ebi.ac.uk/efo/EFO_0004840</t>
  </si>
  <si>
    <t>GCST000889</t>
  </si>
  <si>
    <t>Entorhinal cortical volume (Alzheimer's disease interaction)</t>
  </si>
  <si>
    <t>Alzheimer's disease, entorhinal cortical volume</t>
  </si>
  <si>
    <t>http://www.ebi.ac.uk/efo/EFO_0000249, http://www.ebi.ac.uk/efo/EFO_0005092</t>
  </si>
  <si>
    <t>GCST000893</t>
  </si>
  <si>
    <t>Traylor M</t>
  </si>
  <si>
    <t>Ann Neurol</t>
  </si>
  <si>
    <t>www.ncbi.nlm.nih.gov/pubmed/26913989</t>
  </si>
  <si>
    <t>Shared genetic contribution to Ischaemic Stroke and Alzheimer's Disease.</t>
  </si>
  <si>
    <t>Alzheimer's disease or small vessel stroke</t>
  </si>
  <si>
    <t>17,008 European ancestry Alzheimer's disease cases, 3,651 European ancestry small vessel stroke cases, 95,811 European ancestry controls</t>
  </si>
  <si>
    <t>Alzheimer's disease, small vessel stroke</t>
  </si>
  <si>
    <t>http://www.ebi.ac.uk/efo/EFO_0000249, http://www.ebi.ac.uk/efo/EFO_1001504</t>
  </si>
  <si>
    <t>GCST003423</t>
  </si>
  <si>
    <t>Jonsson T</t>
  </si>
  <si>
    <t>N Engl J Med</t>
  </si>
  <si>
    <t>www.ncbi.nlm.nih.gov/pubmed/23150908</t>
  </si>
  <si>
    <t>Variant of TREM2 associated with the risk of Alzheimer's disease.</t>
  </si>
  <si>
    <t>3,550 European ancestry cases, 8,888 European ancestry controls</t>
  </si>
  <si>
    <t>694 European ancestry cases, 4,375 European ancestry controls, 1,343 cases, 5,352 controls</t>
  </si>
  <si>
    <t>GCST001743</t>
  </si>
  <si>
    <t>Kauwe JS</t>
  </si>
  <si>
    <t>www.ncbi.nlm.nih.gov/pubmed/25340798</t>
  </si>
  <si>
    <t>Genome-wide association study of CSF levels of 59 alzheimer's disease candidate proteins: significant associations with proteins involved in amyloid processing and inflammation.</t>
  </si>
  <si>
    <t>Cerebrospinal fluid levels of Alzheimer's disease-related proteins</t>
  </si>
  <si>
    <t>574 individuals</t>
  </si>
  <si>
    <t>angiotensin-converting enzyme measurement, Alzheimer's disease, Alzheimer's disease biomarker measurement</t>
  </si>
  <si>
    <t>http://www.ebi.ac.uk/efo/EFO_0006515, http://www.ebi.ac.uk/efo/EFO_0000249, http://www.ebi.ac.uk/efo/EFO_0006514</t>
  </si>
  <si>
    <t>GCST002665</t>
  </si>
  <si>
    <t>Alzheimer's disease, interleukin-6 measurement, Alzheimer's disease biomarker measurement</t>
  </si>
  <si>
    <t>http://www.ebi.ac.uk/efo/EFO_0000249, http://www.ebi.ac.uk/efo/EFO_0004810, http://www.ebi.ac.uk/efo/EFO_0006514</t>
  </si>
  <si>
    <t>Alzheimer's disease, CCL4 measurement, Alzheimer's disease biomarker measurement</t>
  </si>
  <si>
    <t>http://www.ebi.ac.uk/efo/EFO_0000249, http://www.ebi.ac.uk/efo/EFO_0004751, http://www.ebi.ac.uk/efo/EFO_0006514</t>
  </si>
  <si>
    <t>matrix metalloproteinase measurement, Alzheimer's disease, Alzheimer's disease biomarker measurement</t>
  </si>
  <si>
    <t>http://www.ebi.ac.uk/efo/EFO_0004744, http://www.ebi.ac.uk/efo/EFO_0000249, http://www.ebi.ac.uk/efo/EFO_0006514</t>
  </si>
  <si>
    <t>Alzheimer's disease, Alzheimer's disease biomarker measurement, CCL2 measurement</t>
  </si>
  <si>
    <t>http://www.ebi.ac.uk/efo/EFO_0000249, http://www.ebi.ac.uk/efo/EFO_0006514, http://www.ebi.ac.uk/efo/EFO_0004749</t>
  </si>
  <si>
    <t>Wijsman EM</t>
  </si>
  <si>
    <t>www.ncbi.nlm.nih.gov/pubmed/21379329</t>
  </si>
  <si>
    <t>Genome-wide association of familial late-onset Alzheimer's disease replicates BIN1 and CLU and nominates CUGBP2 in interaction with APOE.</t>
  </si>
  <si>
    <t>1,848 European ancestry affected individuals, 1,991 European ancestry unaffected individuals</t>
  </si>
  <si>
    <t>231 Caribbean Hispanic cases, 187 Caribbean Hispanic controls, 386 European ancestry cases, 386 European ancestry controls</t>
  </si>
  <si>
    <t>GCST000980</t>
  </si>
  <si>
    <t>Ramanan VK</t>
  </si>
  <si>
    <t>www.ncbi.nlm.nih.gov/pubmed/23419831</t>
  </si>
  <si>
    <t>APOE and BCHE as modulators of cerebral amyloid deposition: a florbetapir PET genome-wide association study.</t>
  </si>
  <si>
    <t>Alzheimer's disease biomarkers</t>
  </si>
  <si>
    <t>555 European ancestry individuals</t>
  </si>
  <si>
    <t>Alzheimer's disease, amyloid-beta measurement</t>
  </si>
  <si>
    <t>http://www.ebi.ac.uk/efo/EFO_0000249, http://www.ebi.ac.uk/efo/EFO_0005194</t>
  </si>
  <si>
    <t>GCST001868</t>
  </si>
  <si>
    <t>Lee E</t>
  </si>
  <si>
    <t>Alzheimers Dement (Amst)</t>
  </si>
  <si>
    <t>www.ncbi.nlm.nih.gov/pubmed/28560309</t>
  </si>
  <si>
    <t>Single-nucleotide polymorphisms are associated with cognitive decline at Alzheimer's disease conversion within mild cognitive impairment patients.</t>
  </si>
  <si>
    <t>Accelerated cognitive decline after conversion of mild cognitive impairment to Alzheimer's disease (Alzhiemer's diagnosis trajectory interaction)</t>
  </si>
  <si>
    <t>242 European ancestry individuals</t>
  </si>
  <si>
    <t>Alzheimer's disease, cognitive decline measurement, Cognitive impairment</t>
  </si>
  <si>
    <t>http://www.ebi.ac.uk/efo/EFO_0000249, http://www.ebi.ac.uk/efo/EFO_0007710, http://purl.obolibrary.org/obo/HP_0100543</t>
  </si>
  <si>
    <t>GCST004253</t>
  </si>
  <si>
    <t>Marioni RE</t>
  </si>
  <si>
    <t>www.ncbi.nlm.nih.gov/pubmed/29777097</t>
  </si>
  <si>
    <t>GWAS on family history of Alzheimer's disease.</t>
  </si>
  <si>
    <t>Alzheimer's disease or family history of Alzheimer's disease</t>
  </si>
  <si>
    <t>up to 42,034 British ancestry individuals with parental history of Alzheimer's disease, at least 272,244 British ancestry individuals with no parental history of Alzheimer's disease, 25,580 Alzheimer's disease cases, 48,466 controls</t>
  </si>
  <si>
    <t>Alzheimer's disease, family history of Alzheimer’s disease</t>
  </si>
  <si>
    <t>http://www.ebi.ac.uk/efo/EFO_0000249, http://www.ebi.ac.uk/efo/EFO_0009268</t>
  </si>
  <si>
    <t>GCST005922</t>
  </si>
  <si>
    <t>Schwartzentruber J</t>
  </si>
  <si>
    <t>www.ncbi.nlm.nih.gov/pubmed/33589840</t>
  </si>
  <si>
    <t>Genome-wide meta-analysis, fine-mapping and integrative prioritization implicate new Alzheimer's disease risk genes.</t>
  </si>
  <si>
    <t>472,868 European ancestry individuals</t>
  </si>
  <si>
    <t>GCST90012877</t>
  </si>
  <si>
    <t>Reiman EM</t>
  </si>
  <si>
    <t>Neuron</t>
  </si>
  <si>
    <t>www.ncbi.nlm.nih.gov/pubmed/17553421</t>
  </si>
  <si>
    <t>GAB2 alleles modify Alzheimer's risk in APOE epsilon4 carriers.</t>
  </si>
  <si>
    <t>446 cases, 290 controls</t>
  </si>
  <si>
    <t>415 cases, 260 controls</t>
  </si>
  <si>
    <t>GCST000046</t>
  </si>
  <si>
    <t>Kim S</t>
  </si>
  <si>
    <t>Neurology</t>
  </si>
  <si>
    <t>www.ncbi.nlm.nih.gov/pubmed/21123754</t>
  </si>
  <si>
    <t>Genome-wide association study of CSF biomarkers Abeta1-42, t-tau, and p-tau181p in the ADNI cohort.</t>
  </si>
  <si>
    <t>96 European ancestry Alzheimer disease cases, 176 European ancestry individuals with mild cognitive impairment, 102 European ancestry controls</t>
  </si>
  <si>
    <t>Alzheimer's disease, t-tau measurement</t>
  </si>
  <si>
    <t>http://www.ebi.ac.uk/efo/EFO_0000249, http://www.ebi.ac.uk/efo/EFO_0004760</t>
  </si>
  <si>
    <t>GCST000900</t>
  </si>
  <si>
    <t>Alzheimer's disease, beta-amyloid 1-42 measurement</t>
  </si>
  <si>
    <t>http://www.ebi.ac.uk/efo/EFO_0000249, http://www.ebi.ac.uk/efo/EFO_0004670</t>
  </si>
  <si>
    <t>Alzheimer's disease, beta-amyloid 1-42 measurement, t-tau measurement</t>
  </si>
  <si>
    <t>http://www.ebi.ac.uk/efo/EFO_0000249, http://www.ebi.ac.uk/efo/EFO_0004670, http://www.ebi.ac.uk/efo/EFO_0004760</t>
  </si>
  <si>
    <t>Alzheimer's disease, p-tau measurement, beta-amyloid 1-42 measurement, t-tau measurement</t>
  </si>
  <si>
    <t>http://www.ebi.ac.uk/efo/EFO_0000249, http://www.ebi.ac.uk/efo/EFO_0004763, http://www.ebi.ac.uk/efo/EFO_0004670, http://www.ebi.ac.uk/efo/EFO_0004760</t>
  </si>
  <si>
    <t>www.ncbi.nlm.nih.gov/pubmed/22832961</t>
  </si>
  <si>
    <t>Genome-wide association study of Alzheimer's disease.</t>
  </si>
  <si>
    <t>1,291 European ancestry cases, 938 European ancestry controls</t>
  </si>
  <si>
    <t>509 European ancestry cases, 753 European ancestry controls, 2,218 cases, 2,583 controls</t>
  </si>
  <si>
    <t>GCST001529</t>
  </si>
  <si>
    <t>Stein JL</t>
  </si>
  <si>
    <t>www.ncbi.nlm.nih.gov/pubmed/20197096</t>
  </si>
  <si>
    <t>Genome-wide analysis reveals novel genes influencing temporal lobe structure with relevance to neurodegeneration in Alzheimer's disease.</t>
  </si>
  <si>
    <t>Brain structure (temporal lobe volume)</t>
  </si>
  <si>
    <t>173 European ancestry Alzheimer's disease cases, 361 European ancestry Mild Cognitive Impairment cases, 208 European ancestry controls</t>
  </si>
  <si>
    <t>GCST000614</t>
  </si>
  <si>
    <t>Bertram L</t>
  </si>
  <si>
    <t>www.ncbi.nlm.nih.gov/pubmed/18976728</t>
  </si>
  <si>
    <t>Genome-wide association analysis reveals putative Alzheimer's disease susceptibility loci in addition to APOE.</t>
  </si>
  <si>
    <t>941 European ancestry cases and 404 European ancestry controls from 410 families</t>
  </si>
  <si>
    <t>1,767 European ancestry cases and 838 European ancestry controls from 875 families</t>
  </si>
  <si>
    <t>GCST000255</t>
  </si>
  <si>
    <t>Alzheimer's disease or LDL levels (pleiotropy)</t>
  </si>
  <si>
    <t>404,128 European ancestry individuals with LDL-C measurements, 71,880 Alzheimer's disease cases, 383,378 controls</t>
  </si>
  <si>
    <t>Alzheimer's disease, low density lipoprotein cholesterol measurement</t>
  </si>
  <si>
    <t>http://www.ebi.ac.uk/efo/EFO_0000249, http://www.ebi.ac.uk/efo/EFO_0004611</t>
  </si>
  <si>
    <t>GCST90013837</t>
  </si>
  <si>
    <t>Mukherjee S</t>
  </si>
  <si>
    <t>www.ncbi.nlm.nih.gov/pubmed/30514930</t>
  </si>
  <si>
    <t>Genetic data and cognitively defined late-onset Alzheimer's disease subgroups.</t>
  </si>
  <si>
    <t>Alzheimer's disease with memory domain impairment</t>
  </si>
  <si>
    <t>Up to 1,107 European ancestry cases, 3,447 European ancestry controls</t>
  </si>
  <si>
    <t>Alzheimer's disease, memory impairment</t>
  </si>
  <si>
    <t>http://www.ebi.ac.uk/efo/EFO_0000249, http://www.ebi.ac.uk/efo/EFO_0001072</t>
  </si>
  <si>
    <t>GCST007330</t>
  </si>
  <si>
    <t>Alzheimer's disease with visuospatial domain impairment</t>
  </si>
  <si>
    <t>Up to 497 European ancestry cases, 3,447 European ancestry controls</t>
  </si>
  <si>
    <t>Alzheimer's disease, visuospatial impairment</t>
  </si>
  <si>
    <t>http://www.ebi.ac.uk/efo/EFO_0000249, http://www.ebi.ac.uk/efo/EFO_0009752</t>
  </si>
  <si>
    <t>GCST007318</t>
  </si>
  <si>
    <t>Alzheimer's disease with multiple cognitive domain impairments</t>
  </si>
  <si>
    <t>Up to 248 European ancestry cases, 3,447 European ancestry controls</t>
  </si>
  <si>
    <t>Alzheimer's disease, Cognitive impairment</t>
  </si>
  <si>
    <t>http://www.ebi.ac.uk/efo/EFO_0000249, http://purl.obolibrary.org/obo/HP_0100543</t>
  </si>
  <si>
    <t>GCST007332</t>
  </si>
  <si>
    <t>Alzheimer's disease with no specific cognitive domain impairment</t>
  </si>
  <si>
    <t>Up to 1,584 European ancestry cases, 3,447 European ancestry controls</t>
  </si>
  <si>
    <t>GCST007333</t>
  </si>
  <si>
    <t>Jun GR</t>
  </si>
  <si>
    <t>www.ncbi.nlm.nih.gov/pubmed/28183528</t>
  </si>
  <si>
    <t>Transethnic genome-wide scan identifies novel Alzheimer's disease loci.</t>
  </si>
  <si>
    <t>13,100 European ancestry cases, 13,220 European ancestry controls, 1,472 African American cases, 3,511 African American controls, 951 Japanese ancestry cases, 894 Japanese ancestry controls, 51 Israeli-Arab ancestry cases, 64 Israeli-Arab ancestry controls</t>
  </si>
  <si>
    <t>5,813 European ancestry cases, 20,474 European ancestry controls</t>
  </si>
  <si>
    <t>GCST004246</t>
  </si>
  <si>
    <t>Alzheimer's disease (APOE e4 interaction)</t>
  </si>
  <si>
    <t>8,271 European ancestry APOE e4+ cases, 3,480 European ancestry APOE e4+ controls, 4,829 European ancestry APOE e4- cases, 9,740 European ancestry APOE e4- controls, 865 African American APOE e4+ cases, 1,241 African American APOE e4+ control, 607 African American APOE 4e- cases, 2,270 African American APOE 4e- controls, 535 Japanese ancestry APOE 4e+ cases, 151  Japanese ancestry APOE 4+ controls, 416  Japanese ancestry APOE 4- cases, 743 Japanese ancestry APOE 4- controls, 51 Arab-Israeli ancestry APOE e4- cases, 64 Arab-Israeli ancestry e4- controls</t>
  </si>
  <si>
    <t>3,062 European ancestry APOE e4+ cases, 8,977 European ancestry APOE e4+ controls, 2,751 European ancestry APOE e4- cases, 11,497 European ancestry APOE e4- controls</t>
  </si>
  <si>
    <t>GCST004247</t>
  </si>
  <si>
    <t>Alzheimer's disease in APOE e4- carriers</t>
  </si>
  <si>
    <t>4,829 European ancestry cases, 9,740 European ancestry controls, 607 African American cases, 2,270 African American controls, 416  Japanese ancestry cases, 743 Japanese ancestry controls, 51 Israeli-Arab ancestry cases, 64 Israeli-Arab ancestry controls</t>
  </si>
  <si>
    <t>2,751 European ancestry cases, 11,497 European ancestry controls</t>
  </si>
  <si>
    <t>GCST004249</t>
  </si>
  <si>
    <t>Schott JM</t>
  </si>
  <si>
    <t>www.ncbi.nlm.nih.gov/pubmed/26993346</t>
  </si>
  <si>
    <t>Genetic risk factors for the posterior cortical atrophy variant of Alzheimer's disease.</t>
  </si>
  <si>
    <t>Posterior cortical atrophy and Alzheimer's disease</t>
  </si>
  <si>
    <t>293 cases, 10,547 healthy controls</t>
  </si>
  <si>
    <t>Alzheimer's disease, Posterior cortical atrophy</t>
  </si>
  <si>
    <t>http://www.ebi.ac.uk/efo/EFO_0000249, http://www.orpha.net/ORDO/Orphanet_54247</t>
  </si>
  <si>
    <t>GCST003452</t>
  </si>
  <si>
    <t>Moreno-Grau S</t>
  </si>
  <si>
    <t>www.ncbi.nlm.nih.gov/pubmed/31473137</t>
  </si>
  <si>
    <t>Genome-wide association analysis of dementia and its clinical endophenotypes reveal novel loci associated with Alzheimer's disease and three causality networks: The GR@ACE project.</t>
  </si>
  <si>
    <t>4,120 Spanish ancestry cases, 17,008 cases, 3,289 Spanish ancestry controls, 37,154 controls</t>
  </si>
  <si>
    <t>1,943 Spanish ancestry cases, 8,572 cases, 3,016 Spanish ancestry controls, 11,312 controls</t>
  </si>
  <si>
    <t>GCST009021</t>
  </si>
  <si>
    <t>4,120 European ancestry cases, 3,289 European ancestry controls</t>
  </si>
  <si>
    <t>GCST009020</t>
  </si>
  <si>
    <t>Alzheimer’s disease and/or vascular dementia (clinical subgroup VaD+)</t>
  </si>
  <si>
    <t>1,168 Spanish ancestry cases, 3,289 Spanish ancestry controls</t>
  </si>
  <si>
    <t>Alzheimer's disease, vascular dementia</t>
  </si>
  <si>
    <t>http://www.ebi.ac.uk/efo/EFO_0000249, http://www.ebi.ac.uk/efo/EFO_0004718</t>
  </si>
  <si>
    <t>GCST009025</t>
  </si>
  <si>
    <t>Alzheimer’s disease (clinical subgroup AD+)</t>
  </si>
  <si>
    <t>3,797 Spanish ancestry cases, 3,289 Spanish ancestry controls</t>
  </si>
  <si>
    <t>GCST009022</t>
  </si>
  <si>
    <t>Alzheimer’s disease (clinical subgroup AD++)</t>
  </si>
  <si>
    <t>2,611 Spanish ancestry cases, 3,289 Spanish ancestry controls</t>
  </si>
  <si>
    <t>GCST009023</t>
  </si>
  <si>
    <t>Alzheimer’s disease (clinical subgroup AD+++)</t>
  </si>
  <si>
    <t>1,854 Spanish ancestry cases, 3,289 Spanish ancestry controls</t>
  </si>
  <si>
    <t>GCST009024</t>
  </si>
  <si>
    <t>Alzheimer’s disease and/or vascular dementia (clinical subgroup VaD++)</t>
  </si>
  <si>
    <t>373 Spanish ancestry cases, 3,289 Spanish ancestry controls</t>
  </si>
  <si>
    <t>GCST009026</t>
  </si>
  <si>
    <t>Jansen IE</t>
  </si>
  <si>
    <t>www.ncbi.nlm.nih.gov/pubmed/30617256</t>
  </si>
  <si>
    <t>Genome-wide meta-analysis identifies new loci and functional pathways influencing Alzheimer's disease risk.</t>
  </si>
  <si>
    <t>24,087 European ancestry late-onset Alzheimer's disease cases, 47,793 European ancestry individuals with family history of Alzheimer's disease, 383,378 European ancestry controls</t>
  </si>
  <si>
    <t>GCST007320</t>
  </si>
  <si>
    <t>Genome-wide genotyping array, Exome-wide sequencing</t>
  </si>
  <si>
    <t>24,087 European ancestry cases, 55,058 European ancestry controls</t>
  </si>
  <si>
    <t>GCST007319</t>
  </si>
  <si>
    <t>4,120 Spanish ancestry cases, 11,999 cases, 3,289 Spanish ancestry controls, 9,236 controls</t>
  </si>
  <si>
    <t>1,943 Spanish ancestry cases, 3,016 Spanish ancestry controls</t>
  </si>
  <si>
    <t>GCST009019</t>
  </si>
  <si>
    <t>Hong S</t>
  </si>
  <si>
    <t>www.ncbi.nlm.nih.gov/pubmed/33223526</t>
  </si>
  <si>
    <t>Genome-wide association study of Alzheimer's disease CSF biomarkers in the EMIF-AD Multimodal Biomarker Discovery dataset.</t>
  </si>
  <si>
    <t>212 European ancestry cases, 333 European ancestry controls</t>
  </si>
  <si>
    <t>46 European ancestry cases, 257 European ancestry controls</t>
  </si>
  <si>
    <t>GCST90013665</t>
  </si>
  <si>
    <t>Gusareva ES</t>
  </si>
  <si>
    <t>www.ncbi.nlm.nih.gov/pubmed/30201328</t>
  </si>
  <si>
    <t>Male-specific epistasis between WWC1 and TLN2 genes is associated with Alzheimer's disease.</t>
  </si>
  <si>
    <t>Alzheimer's disease (SNP x SNP interaction)</t>
  </si>
  <si>
    <t>788 male cases, 1,455 female cases, 2,362 male controls, 3,655 female controls</t>
  </si>
  <si>
    <t>3,836 male cases, 6,244 female cases, 8,618 male controls, 11,624 female controls</t>
  </si>
  <si>
    <t>GCST008056</t>
  </si>
  <si>
    <t>Nelson PT</t>
  </si>
  <si>
    <t>Acta Neuropathol</t>
  </si>
  <si>
    <t>www.ncbi.nlm.nih.gov/pubmed/24770881</t>
  </si>
  <si>
    <t>ABCC9 gene polymorphism is associated with hippocampal sclerosis of aging pathology.</t>
  </si>
  <si>
    <t>1443 cases and 99 controls</t>
  </si>
  <si>
    <t>GCST002429</t>
  </si>
  <si>
    <t>Seshadri S</t>
  </si>
  <si>
    <t>JAMA</t>
  </si>
  <si>
    <t>www.ncbi.nlm.nih.gov/pubmed/20460622</t>
  </si>
  <si>
    <t>Genome-wide analysis of genetic loci associated with Alzheimer disease.</t>
  </si>
  <si>
    <t>973 incident AD cases, 2,033 prevalent AD cases, 22,604  controls of European and Hispanic ancestry</t>
  </si>
  <si>
    <t>6,505 European ancestry cases, 13,532 European ancestry controls</t>
  </si>
  <si>
    <t>GCST000682</t>
  </si>
  <si>
    <t>Antunez C</t>
  </si>
  <si>
    <t>Genome Med</t>
  </si>
  <si>
    <t>www.ncbi.nlm.nih.gov/pubmed/21627779</t>
  </si>
  <si>
    <t>The membrane-spanning 4-domains, subfamily A (MS4A) gene cluster contains a common variant associated with Alzheimer's disease.</t>
  </si>
  <si>
    <t>319 European ancestry cases, 769 European ancestry controls, 2,690 cases, 2,237 controls</t>
  </si>
  <si>
    <t>4,982 European ancestry cases, 7,961 European ancestry controls, 2,190 cases, 3,374 controls</t>
  </si>
  <si>
    <t>GCST001087</t>
  </si>
  <si>
    <t>Lambert JC</t>
  </si>
  <si>
    <t>www.ncbi.nlm.nih.gov/pubmed/19734903</t>
  </si>
  <si>
    <t>Genome-wide association study identifies variants at CLU and CR1 associated with Alzheimer's disease.</t>
  </si>
  <si>
    <t>2,032 European ancestry cases, 5,328 European ancestry controls</t>
  </si>
  <si>
    <t>3,978 European ancestry cases, 3,297 European ancestry controls</t>
  </si>
  <si>
    <t>GCST000480</t>
  </si>
  <si>
    <t>Li H</t>
  </si>
  <si>
    <t>www.ncbi.nlm.nih.gov/pubmed/17998437</t>
  </si>
  <si>
    <t>Candidate single-nucleotide polymorphisms from a genomewide association study of Alzheimer disease.</t>
  </si>
  <si>
    <t>753 European ancestry cases, 736 European ancestry controls</t>
  </si>
  <si>
    <t>418 European ancestry cases, 249 European ancestry controls</t>
  </si>
  <si>
    <t>GCST000124</t>
  </si>
  <si>
    <t>Miyashita A</t>
  </si>
  <si>
    <t>www.ncbi.nlm.nih.gov/pubmed/23565137</t>
  </si>
  <si>
    <t>SORL1 is genetically associated with late-onset Alzheimer's disease in Japanese, Koreans and Caucasians.</t>
  </si>
  <si>
    <t>891 Japanese ancestry cases, 844 Japanese ancestry controls</t>
  </si>
  <si>
    <t>1,224 East Asian ancestry cases, 2,114 East Asian ancestry controls, 11,840 European ancestry cases, 10,931 European ancestry controls</t>
  </si>
  <si>
    <t>GCST001947</t>
  </si>
  <si>
    <t>Cruchaga C</t>
  </si>
  <si>
    <t>www.ncbi.nlm.nih.gov/pubmed/23562540</t>
  </si>
  <si>
    <t>GWAS of cerebrospinal fluid tau levels identifies risk variants for Alzheimer's disease.</t>
  </si>
  <si>
    <t>591 European ancestry cases, 687 European ancestry controls</t>
  </si>
  <si>
    <t>GCST001951</t>
  </si>
  <si>
    <t>Alzheimer's disease, p-tau measurement</t>
  </si>
  <si>
    <t>http://www.ebi.ac.uk/efo/EFO_0000249, http://www.ebi.ac.uk/efo/EFO_0004763</t>
  </si>
  <si>
    <t>Reitz C</t>
  </si>
  <si>
    <t>www.ncbi.nlm.nih.gov/pubmed/23571587</t>
  </si>
  <si>
    <t>Variants in the ATP-binding cassette transporter (ABCA7), apolipoprotein E ϵ4,and the risk of late-onset Alzheimer disease in African Americans.</t>
  </si>
  <si>
    <t>1,968 African American cases, 3,928 African American controls</t>
  </si>
  <si>
    <t>GCST001963</t>
  </si>
  <si>
    <t>Hollingworth P</t>
  </si>
  <si>
    <t>www.ncbi.nlm.nih.gov/pubmed/22005930</t>
  </si>
  <si>
    <t>Genome-wide association study of Alzheimer's disease with psychotic symptoms.</t>
  </si>
  <si>
    <t>Psychosis and Alzheimer's disease</t>
  </si>
  <si>
    <t>1,039 European ancestry cases with psychosis, 5,659 European ancestry controls, 260 European, African American and Native American ancestry cases with psychosis from 264 families</t>
  </si>
  <si>
    <t>Alzheimer's disease, psychotic symptoms</t>
  </si>
  <si>
    <t>http://www.ebi.ac.uk/efo/EFO_0000249, http://www.ebi.ac.uk/efo/EFO_0005940</t>
  </si>
  <si>
    <t>GCST001285</t>
  </si>
  <si>
    <t>Alzheimer's disease with language domain impairment</t>
  </si>
  <si>
    <t>Up to 510 European ancestry cases, 3,447 European ancestry controls</t>
  </si>
  <si>
    <t>Alzheimer's disease, language impairment</t>
  </si>
  <si>
    <t>http://www.ebi.ac.uk/efo/EFO_0000249, http://www.ebi.ac.uk/efo/EFO_0005425</t>
  </si>
  <si>
    <t>GCST007334</t>
  </si>
  <si>
    <t>Deming Y</t>
  </si>
  <si>
    <t>www.ncbi.nlm.nih.gov/pubmed/26545630</t>
  </si>
  <si>
    <t>A potential endophenotype for Alzheimer's disease: cerebrospinal fluid clusterin.</t>
  </si>
  <si>
    <t>Cerebrospinal fluid clusterin levels in APOEe4- carriers</t>
  </si>
  <si>
    <t>123 Alzheimer's disease cases, 270 controls</t>
  </si>
  <si>
    <t>cerebrospinal fluid clusterin measurement</t>
  </si>
  <si>
    <t>http://www.ebi.ac.uk/efo/EFO_0007657</t>
  </si>
  <si>
    <t>GCST003137</t>
  </si>
  <si>
    <t>Chung J</t>
  </si>
  <si>
    <t>www.ncbi.nlm.nih.gov/pubmed/29274321</t>
  </si>
  <si>
    <t>Genome-wide association study of Alzheimer's disease endophenotypes at prediagnosis stages.</t>
  </si>
  <si>
    <t>Cerebrospinal AB1-42 levels in Alzheimer's disease dementia</t>
  </si>
  <si>
    <t>190 European ancestry AD dementia cases</t>
  </si>
  <si>
    <t>beta-amyloid 1-42 measurement</t>
  </si>
  <si>
    <t>http://www.ebi.ac.uk/efo/EFO_0004670</t>
  </si>
  <si>
    <t>GCST006990</t>
  </si>
  <si>
    <t>Cerebrospinal fluid t-tau levels in Alzheimer's disease dementia</t>
  </si>
  <si>
    <t>190 European ancestry cases</t>
  </si>
  <si>
    <t>t-tau measurement</t>
  </si>
  <si>
    <t>http://www.ebi.ac.uk/efo/EFO_0004760</t>
  </si>
  <si>
    <t>GCST006991</t>
  </si>
  <si>
    <t>Cerebrospinal fluid p-tau levels in Alzheimer's disease dementia</t>
  </si>
  <si>
    <t>190 European ancestry Alzheimer's disease dementia cases</t>
  </si>
  <si>
    <t>p-tau measurement</t>
  </si>
  <si>
    <t>http://www.ebi.ac.uk/efo/EFO_0004763</t>
  </si>
  <si>
    <t>GCST006992</t>
  </si>
  <si>
    <t>Hippocampal volume in Alzheimer's disease dementia</t>
  </si>
  <si>
    <t>hippocampal volume</t>
  </si>
  <si>
    <t>http://www.ebi.ac.uk/efo/EFO_0005035</t>
  </si>
  <si>
    <t>GCST006993</t>
  </si>
  <si>
    <t>Logical memory (immediate recall) in Alzheimer's disease dementia</t>
  </si>
  <si>
    <t>memory performance</t>
  </si>
  <si>
    <t>http://www.ebi.ac.uk/efo/EFO_0004874</t>
  </si>
  <si>
    <t>GCST006994</t>
  </si>
  <si>
    <t>Logical memory (delayed recall) in Alzheimer's disease dementia</t>
  </si>
  <si>
    <t>GCST006995</t>
  </si>
  <si>
    <t>www.ncbi.nlm.nih.gov/pubmed/32573913</t>
  </si>
  <si>
    <t>Genome-wide association study of rate of cognitive decline in Alzheimer's disease patients identifies novel genes and pathways.</t>
  </si>
  <si>
    <t>Rate of cognitive decline in Alzheimer's disease</t>
  </si>
  <si>
    <t>3,946 European ancestry cases</t>
  </si>
  <si>
    <t>cognitive decline measurement</t>
  </si>
  <si>
    <t>http://www.ebi.ac.uk/efo/EFO_0007710</t>
  </si>
  <si>
    <t>GCST010567</t>
  </si>
  <si>
    <t>Martinelli-Boneschi F</t>
  </si>
  <si>
    <t>www.ncbi.nlm.nih.gov/pubmed/23374588</t>
  </si>
  <si>
    <t>Pharmacogenomics in Alzheimer's disease: a genome-wide association study of response to cholinesterase inhibitors.</t>
  </si>
  <si>
    <t>Response to cholinesterase inhibitors in Alzheimer's disease</t>
  </si>
  <si>
    <t>92 European ancestry cases, 77 European ancestry controls</t>
  </si>
  <si>
    <t>94 European ancestry cases, 74 European ancestry controls</t>
  </si>
  <si>
    <t>response to cholinesterase inhibitor</t>
  </si>
  <si>
    <t>http://www.ebi.ac.uk/efo/EFO_0005195</t>
  </si>
  <si>
    <t>GCST001835</t>
  </si>
  <si>
    <t>Reddy JS</t>
  </si>
  <si>
    <t>Acta Neuropathol Commun</t>
  </si>
  <si>
    <t>www.ncbi.nlm.nih.gov/pubmed/34020725</t>
  </si>
  <si>
    <t>Genome-wide analysis identifies a novel LINC-PINT splice variant associated with vascular amyloid pathology in Alzheimer's disease.</t>
  </si>
  <si>
    <t>Cerebral amyloid angiopathy in Alzheimer’s disease</t>
  </si>
  <si>
    <t>821 European ancestry individuals</t>
  </si>
  <si>
    <t>cerebral amyloid angiopathy</t>
  </si>
  <si>
    <t>http://www.ebi.ac.uk/efo/EFO_0006790</t>
  </si>
  <si>
    <t>GCST012481</t>
  </si>
  <si>
    <t>Jun G</t>
  </si>
  <si>
    <t>www.ncbi.nlm.nih.gov/pubmed/25778476</t>
  </si>
  <si>
    <t>A novel Alzheimer disease locus located near the gene encoding tau protein.</t>
  </si>
  <si>
    <t>10,352 APOE e4+ cases, 9,207 APOE e4+ controls, 7,184 APOE e4- cases, 26,968 APOE e4- controls</t>
  </si>
  <si>
    <t>1,250 APOE e4+ European ancestry cases, 536 APOE e4+ European ancestry controls, 718 APOE e4- European ancestry cases, 1,699 APOE e4- European ancestry controls</t>
  </si>
  <si>
    <t>Alzheimer's disease, APOE carrier status</t>
  </si>
  <si>
    <t>http://www.ebi.ac.uk/efo/EFO_0000249, http://www.ebi.ac.uk/efo/EFO_0007659</t>
  </si>
  <si>
    <t>GCST002814</t>
  </si>
  <si>
    <t>Alzheimer's disease in APOE e4+ carriers</t>
  </si>
  <si>
    <t>10,352 cases, 9,207 controls</t>
  </si>
  <si>
    <t>1,250 European ancestry cases, 536 European ancestry controls</t>
  </si>
  <si>
    <t>GCST002813</t>
  </si>
  <si>
    <t>7,184 cases, 26,968 controls</t>
  </si>
  <si>
    <t>718 European ancestry cases, 1,699 European ancestry controls</t>
  </si>
  <si>
    <t>GCST002817</t>
  </si>
  <si>
    <t>Harold D</t>
  </si>
  <si>
    <t>www.ncbi.nlm.nih.gov/pubmed/19734902</t>
  </si>
  <si>
    <t>Genome-wide association study identifies variants at CLU and PICALM associated with Alzheimer's disease.</t>
  </si>
  <si>
    <t>3,941 European ancestry cases, 7,848 European ancestry controls</t>
  </si>
  <si>
    <t>2,023 European ancestry cases, 2,340 European ancestry controls</t>
  </si>
  <si>
    <t>GCST000479</t>
  </si>
  <si>
    <t>www.ncbi.nlm.nih.gov/pubmed/22430674</t>
  </si>
  <si>
    <t>Genome-wide haplotype association study identifies the FRMD4A gene as a risk locus for Alzheimer's disease.</t>
  </si>
  <si>
    <t>2,025 European ancestry cases, 5,328 European ancestry controls</t>
  </si>
  <si>
    <t>7,913 European ancestry cases, 10,417 European ancestry controls</t>
  </si>
  <si>
    <t>GCST001449</t>
  </si>
  <si>
    <t>Kunkle BW</t>
  </si>
  <si>
    <t>JAMA Neurol</t>
  </si>
  <si>
    <t>www.ncbi.nlm.nih.gov/pubmed/33074286</t>
  </si>
  <si>
    <t>Novel Alzheimer Disease Risk Loci and Pathways in African American Individuals Using the African Genome Resources Panel: A Meta-analysis.</t>
  </si>
  <si>
    <t>2,784 African American cases, 5,222 African American controls</t>
  </si>
  <si>
    <t>GCST011696</t>
  </si>
  <si>
    <t>www.ncbi.nlm.nih.gov/pubmed/30820047</t>
  </si>
  <si>
    <t>Genetic meta-analysis of diagnosed Alzheimer's disease identifies new risk loci and implicates Aβ, tau, immunity and lipid processing.</t>
  </si>
  <si>
    <t>21,982 European ancestry cases, 41,944 European ancestry controls</t>
  </si>
  <si>
    <t>up to 13,292 European ancestry cases, up to 17,219 European ancestry controls</t>
  </si>
  <si>
    <t>GCST007511</t>
  </si>
  <si>
    <t>Sims R</t>
  </si>
  <si>
    <t>www.ncbi.nlm.nih.gov/pubmed/28714976</t>
  </si>
  <si>
    <t>Rare coding variants in PLCG2, ABI3, and TREM2 implicate microglial-mediated innate immunity in Alzheimer's disease.</t>
  </si>
  <si>
    <t>up to 16,097 European ancestry cases, up to 18,077 European ancestry controls</t>
  </si>
  <si>
    <t>up to 20,693 European ancestry cases, up to 30,266 European ancestry controls</t>
  </si>
  <si>
    <t>GCST005549</t>
  </si>
  <si>
    <t>Exome genotyping array</t>
  </si>
  <si>
    <t>www.ncbi.nlm.nih.gov/pubmed/21460841</t>
  </si>
  <si>
    <t>Common variants at MS4A4/MS4A6E, CD2AP, CD33 and EPHA1 are associated with late-onset Alzheimer's disease.</t>
  </si>
  <si>
    <t>8,309 European ancestry cases, 7,366 European ancestry controls</t>
  </si>
  <si>
    <t>10,523 European ancestry cases, 28,231 European ancestry controls</t>
  </si>
  <si>
    <t>GCST001026</t>
  </si>
  <si>
    <t>www.ncbi.nlm.nih.gov/pubmed/21460840</t>
  </si>
  <si>
    <t>Common variants at ABCA7, MS4A6A/MS4A4E, EPHA1, CD33 and CD2AP are associated with Alzheimer's disease.</t>
  </si>
  <si>
    <t>6,688 European ancestry cases, 13,685 European ancestry controls</t>
  </si>
  <si>
    <t>13,182 European ancestry cases, 26,161 European ancestry controls</t>
  </si>
  <si>
    <t>GCST001025</t>
  </si>
  <si>
    <t>Ramirez A</t>
  </si>
  <si>
    <t>Hum Mol Genet</t>
  </si>
  <si>
    <t>www.ncbi.nlm.nih.gov/pubmed/25027320</t>
  </si>
  <si>
    <t>SUCLG2 identified as both a determinator of CSF Aβ1-42 levels and an attenuator of cognitive decline in Alzheimer's disease.</t>
  </si>
  <si>
    <t>363 European ancestry individuals</t>
  </si>
  <si>
    <t>515 individuals</t>
  </si>
  <si>
    <t>GCST002531</t>
  </si>
  <si>
    <t>Psychosis in Alzheimer's disease</t>
  </si>
  <si>
    <t>1,039 European ancestry cases with psychosis, 610 European ancestry cases without psychosis, 260 European, African American and Native American ancestry cases with psychosis and 125 European, African American and Native American ancestry cases without psychosis from 264 families</t>
  </si>
  <si>
    <t>psychotic symptoms</t>
  </si>
  <si>
    <t>http://www.ebi.ac.uk/efo/EFO_0005940</t>
  </si>
  <si>
    <t>GCST001282</t>
  </si>
  <si>
    <t>Cerebral amyloid angiopathy in APOEe4 carrier Alzheimer’s disease</t>
  </si>
  <si>
    <t>534 European ancestry individuals</t>
  </si>
  <si>
    <t>GCST012482</t>
  </si>
  <si>
    <t>Cerebral amyloid angiopathy in APOEe4 non-carrier Alzheimer’s disease</t>
  </si>
  <si>
    <t>287 European ancestry individuals</t>
  </si>
  <si>
    <t>GCST012483</t>
  </si>
  <si>
    <t>Cerebral amyloid angiopathy x sex interaction in Alzheimer’s disease</t>
  </si>
  <si>
    <t>370 European ancestry men, 451 European ancestry women</t>
  </si>
  <si>
    <t>sex interaction measurement, cerebral amyloid angiopathy</t>
  </si>
  <si>
    <t>http://www.ebi.ac.uk/efo/EFO_0008343, http://www.ebi.ac.uk/efo/EFO_0006790</t>
  </si>
  <si>
    <t>GCST012485</t>
  </si>
  <si>
    <t>Cerebral amyloid angiopathy x APOEe4 status interaction in Alzheimer’s disease</t>
  </si>
  <si>
    <t>534 European ancestry APOEe4 carriers, 287 European ancestry APOEe4 non-carriers</t>
  </si>
  <si>
    <t>APOE carrier status, cerebral amyloid angiopathy</t>
  </si>
  <si>
    <t>http://www.ebi.ac.uk/efo/EFO_0007659, http://www.ebi.ac.uk/efo/EFO_0006790</t>
  </si>
  <si>
    <t>GCST012484</t>
  </si>
  <si>
    <t>www.ncbi.nlm.nih.gov/pubmed/24162737</t>
  </si>
  <si>
    <t>Meta-analysis of 74,046 individuals identifies 11 new susceptibility loci for Alzheimer's disease.</t>
  </si>
  <si>
    <t>17,008 European ancestry cases, 37,154 European ancestry controls</t>
  </si>
  <si>
    <t>8,572 European ancestry cases, 11,312 European ancestry controls</t>
  </si>
  <si>
    <t>GCST002245</t>
  </si>
  <si>
    <t>DeMichele-Sweet MAA</t>
  </si>
  <si>
    <t>www.ncbi.nlm.nih.gov/pubmed/34112972</t>
  </si>
  <si>
    <t>Genome-wide association identifies the first risk loci for psychosis in Alzheimer disease.</t>
  </si>
  <si>
    <t>4,551 European ancestry cases, 5,796 European ancestry controls, 894 African American or unknown ancestry cases, 1,076 African American or unknown ancestry controls</t>
  </si>
  <si>
    <t>GCST90020050</t>
  </si>
  <si>
    <t>de Rojas I</t>
  </si>
  <si>
    <t>Nat Commun</t>
  </si>
  <si>
    <t>www.ncbi.nlm.nih.gov/pubmed/34099642</t>
  </si>
  <si>
    <t>Common variants in Alzheimer's disease and risk stratification by polygenic risk scores.</t>
  </si>
  <si>
    <t>36,675 European ancestry cases, up to 42,034 European ancestry maternal or paternal cases, up to 372,760 European ancestry controls</t>
  </si>
  <si>
    <t>19,087 European ancestry cases, 39,101 European ancestry controls</t>
  </si>
  <si>
    <t>GCST012182</t>
  </si>
  <si>
    <t>Siitonen A</t>
  </si>
  <si>
    <t>www.ncbi.nlm.nih.gov/pubmed/28256260</t>
  </si>
  <si>
    <t>Genetics of early-onset Parkinson's disease in Finland: exome sequencing and genome-wide association study.</t>
  </si>
  <si>
    <t>Early-onset Parkinson's disease</t>
  </si>
  <si>
    <t>403 Finnish ancestry cases, 1,650 Finnish ancestry controls</t>
  </si>
  <si>
    <t>Young adult-onset Parkinsonism</t>
  </si>
  <si>
    <t>http://www.orpha.net/ORDO/Orphanet_2828</t>
  </si>
  <si>
    <t>GCST004138</t>
  </si>
  <si>
    <t>Pickrell JK</t>
  </si>
  <si>
    <t>www.ncbi.nlm.nih.gov/pubmed/27182965</t>
  </si>
  <si>
    <t>Detection and interpretation of shared genetic influences on 42 human traits.</t>
  </si>
  <si>
    <t>Parkinson's disease</t>
  </si>
  <si>
    <t>9,619 European ancestry cases, 324,522 European ancestry controls</t>
  </si>
  <si>
    <t>http://www.ebi.ac.uk/efo/EFO_0002508</t>
  </si>
  <si>
    <t>GCST003984</t>
  </si>
  <si>
    <t>Rodrigo LM</t>
  </si>
  <si>
    <t>Genes (Basel)</t>
  </si>
  <si>
    <t>www.ncbi.nlm.nih.gov/pubmed/34064523</t>
  </si>
  <si>
    <t>Imputation and Reanalysis of ExomeChip Data Identifies Novel, Conditional and Joint Genetic Effects on Parkinson's Disease Risk.</t>
  </si>
  <si>
    <t>5,167 European ancestry cases, 5,366 European ancestry controls</t>
  </si>
  <si>
    <t>GCST012431</t>
  </si>
  <si>
    <t>Hu Y</t>
  </si>
  <si>
    <t>Mol Neurobiol</t>
  </si>
  <si>
    <t>www.ncbi.nlm.nih.gov/pubmed/26227905</t>
  </si>
  <si>
    <t>A Pooling Genome-Wide Association Study Combining a Pathway Analysis for Typical Sporadic Parkinson's Disease in the Han Population of Chinese Mainland.</t>
  </si>
  <si>
    <t>250 Han Chinese ancestry cases, 250 Han Chinese ancestry controls</t>
  </si>
  <si>
    <t>GCST003059</t>
  </si>
  <si>
    <t>Hill-Burns EM</t>
  </si>
  <si>
    <t>www.ncbi.nlm.nih.gov/pubmed/27402877</t>
  </si>
  <si>
    <t>Identification of genetic modifiers of age-at-onset for familial Parkinson's disease.</t>
  </si>
  <si>
    <t>Parkinson's disease (familial, age at onset)</t>
  </si>
  <si>
    <t>431 European ancestry cases</t>
  </si>
  <si>
    <t>Parkinson's disease, age at onset</t>
  </si>
  <si>
    <t>http://www.ebi.ac.uk/efo/EFO_0002508, http://www.ebi.ac.uk/efo/EFO_0004847</t>
  </si>
  <si>
    <t>GCST003652</t>
  </si>
  <si>
    <t>Smeland OB</t>
  </si>
  <si>
    <t>Biol Psychiatry</t>
  </si>
  <si>
    <t>www.ncbi.nlm.nih.gov/pubmed/32201043</t>
  </si>
  <si>
    <t>Genome-wide Association Analysis of Parkinson's Disease and Schizophrenia Reveals Shared Genetic Architecture and Identifies Novel Risk Loci.</t>
  </si>
  <si>
    <t>20,184 European ancestry cases, 397,324 European ancestry controls</t>
  </si>
  <si>
    <t>GCST010991</t>
  </si>
  <si>
    <t>BMC Genomics</t>
  </si>
  <si>
    <t>www.ncbi.nlm.nih.gov/pubmed/24511991</t>
  </si>
  <si>
    <t>Identification of a novel Parkinson's disease locus via stratified genome-wide association study.</t>
  </si>
  <si>
    <t>1,565 European ancestry sproadic Parkinson's disease cases, 435 European ancestry familial Parkinson's disease cases, 1,986 European ancestry controls</t>
  </si>
  <si>
    <t>GCST002353</t>
  </si>
  <si>
    <t>Davis MF</t>
  </si>
  <si>
    <t>www.ncbi.nlm.nih.gov/pubmed/23793441</t>
  </si>
  <si>
    <t>Parkinson disease loci in the mid-western Amish.</t>
  </si>
  <si>
    <t>31 Amish cases, 767 Amish controls</t>
  </si>
  <si>
    <t>GCST002077</t>
  </si>
  <si>
    <t>Liu X</t>
  </si>
  <si>
    <t>BMC Med Genet</t>
  </si>
  <si>
    <t>www.ncbi.nlm.nih.gov/pubmed/21812969</t>
  </si>
  <si>
    <t>Genome-wide association study identifies candidate genes for Parkinson's disease in an Ashkenazi Jewish population.</t>
  </si>
  <si>
    <t>268 Ashkenazi Jewish cases, 178 Ashkenazi Jewish controls</t>
  </si>
  <si>
    <t>GCST001189</t>
  </si>
  <si>
    <t>Chang D</t>
  </si>
  <si>
    <t>www.ncbi.nlm.nih.gov/pubmed/28892059</t>
  </si>
  <si>
    <t>A meta-analysis of genome-wide association studies identifies 17 new Parkinson's disease risk loci.</t>
  </si>
  <si>
    <t>GCST004902</t>
  </si>
  <si>
    <t>Biernacka JM</t>
  </si>
  <si>
    <t>Parkinsonism Relat Disord</t>
  </si>
  <si>
    <t>www.ncbi.nlm.nih.gov/pubmed/27545685</t>
  </si>
  <si>
    <t>Genome-wide gene-environment interaction analysis of pesticide exposure and risk of Parkinson's disease.</t>
  </si>
  <si>
    <t>Parkinson's disease (pesticide exposure interaction)</t>
  </si>
  <si>
    <t>364 cases, 364 sibling controls</t>
  </si>
  <si>
    <t>Parkinson's disease, pesticide exposure measurement</t>
  </si>
  <si>
    <t>http://www.ebi.ac.uk/efo/EFO_0002508, http://www.ebi.ac.uk/efo/EFO_0007840</t>
  </si>
  <si>
    <t>GCST003600</t>
  </si>
  <si>
    <t>Wallen ZD</t>
  </si>
  <si>
    <t>Neurol Genet</t>
  </si>
  <si>
    <t>www.ncbi.nlm.nih.gov/pubmed/30338293</t>
  </si>
  <si>
    <t>Plasticity-related gene 3 (LPPR1) and age at diagnosis of Parkinson disease.</t>
  </si>
  <si>
    <t>Parkinson's disease (age at diagnosis)</t>
  </si>
  <si>
    <t>1,950 European ancestry cases</t>
  </si>
  <si>
    <t>Parkinson's disease, age at diagnosis</t>
  </si>
  <si>
    <t>http://www.ebi.ac.uk/efo/EFO_0002508, http://www.ebi.ac.uk/efo/EFO_0004918</t>
  </si>
  <si>
    <t>GCST007198</t>
  </si>
  <si>
    <t>Hamza TH</t>
  </si>
  <si>
    <t>www.ncbi.nlm.nih.gov/pubmed/20711177</t>
  </si>
  <si>
    <t>Common genetic variation in the HLA region is associated with late-onset sporadic Parkinson's disease.</t>
  </si>
  <si>
    <t>2,000 European ancestry cases, 1,986 European ancestry controls</t>
  </si>
  <si>
    <t>GCST000772</t>
  </si>
  <si>
    <t>Fung HC</t>
  </si>
  <si>
    <t>www.ncbi.nlm.nih.gov/pubmed/17052657</t>
  </si>
  <si>
    <t>Genome-wide genotyping in Parkinson's disease and neurologically normal controls: first stage analysis and public release of data.</t>
  </si>
  <si>
    <t>267 European ancestry cases, 270 European ancestry controls</t>
  </si>
  <si>
    <t>GCST000005</t>
  </si>
  <si>
    <t>Maraganore DM</t>
  </si>
  <si>
    <t>www.ncbi.nlm.nih.gov/pubmed/16252231</t>
  </si>
  <si>
    <t>High-resolution whole-genome association study of Parkinson disease.</t>
  </si>
  <si>
    <t>381 European ancestry cases, 363 European ancestry controls, 62 cases,79 controls, 1 Asian ancestry control from 443 sibships</t>
  </si>
  <si>
    <t>GCST000002</t>
  </si>
  <si>
    <t>Satake W</t>
  </si>
  <si>
    <t>www.ncbi.nlm.nih.gov/pubmed/19915576</t>
  </si>
  <si>
    <t>Genome-wide association study identifies common variants at four loci as genetic risk factors for Parkinson's disease.</t>
  </si>
  <si>
    <t>988 Japanese ancestry cases, 2,521 Japanese ancestry controls</t>
  </si>
  <si>
    <t>GCST000530</t>
  </si>
  <si>
    <t>Pankratz N</t>
  </si>
  <si>
    <t>www.ncbi.nlm.nih.gov/pubmed/18985386</t>
  </si>
  <si>
    <t>Genomewide association study for susceptibility genes contributing to familial Parkinson disease.</t>
  </si>
  <si>
    <t>Parkinson's disease (familial)</t>
  </si>
  <si>
    <t>1,119 European ancestry cases, 1,127 European ancestry controls</t>
  </si>
  <si>
    <t>GCST000261</t>
  </si>
  <si>
    <t>Edwards TL</t>
  </si>
  <si>
    <t>www.ncbi.nlm.nih.gov/pubmed/20070850</t>
  </si>
  <si>
    <t>Genome-wide association study confirms SNPs in SNCA and the MAPT region as common risk factors for Parkinson disease.</t>
  </si>
  <si>
    <t>1,752 European ancestry cases, 1,745 European ancestry controls</t>
  </si>
  <si>
    <t>GCST000567</t>
  </si>
  <si>
    <t>Do CB</t>
  </si>
  <si>
    <t>www.ncbi.nlm.nih.gov/pubmed/21738487</t>
  </si>
  <si>
    <t>Web-based genome-wide association study identifies two novel loci and a substantial genetic component for Parkinson's disease.</t>
  </si>
  <si>
    <t>3,426 European ancestry cases, 29,624 European ancestry controls</t>
  </si>
  <si>
    <t>GCST001126</t>
  </si>
  <si>
    <t>Chung SJ</t>
  </si>
  <si>
    <t>www.ncbi.nlm.nih.gov/pubmed/22658654</t>
  </si>
  <si>
    <t>Genomic determinants of motor and cognitive outcomes in Parkinson's disease.</t>
  </si>
  <si>
    <t>Parkinson's disease (motor and cognition)</t>
  </si>
  <si>
    <t>443 European ancestry cases</t>
  </si>
  <si>
    <t>GCST001546</t>
  </si>
  <si>
    <t>Li C</t>
  </si>
  <si>
    <t>Mov Disord</t>
  </si>
  <si>
    <t>www.ncbi.nlm.nih.gov/pubmed/33884653</t>
  </si>
  <si>
    <t>Genetic Modifiers of Age at Onset for Parkinson's Disease in Asians: A Genome-Wide Association Study.</t>
  </si>
  <si>
    <t>Parkinson's disease (age of onset)</t>
  </si>
  <si>
    <t>3,456 Chinese ancestry individuals</t>
  </si>
  <si>
    <t>GCST011677</t>
  </si>
  <si>
    <t>Foo JN</t>
  </si>
  <si>
    <t>www.ncbi.nlm.nih.gov/pubmed/28011712</t>
  </si>
  <si>
    <t>Genome-wide association study of Parkinson's disease in East Asians.</t>
  </si>
  <si>
    <t>779 Han Chinese ancestry cases, 13,227 Han Chinese ancestry controls</t>
  </si>
  <si>
    <t>GCST003922</t>
  </si>
  <si>
    <t>Latourelle JC</t>
  </si>
  <si>
    <t>www.ncbi.nlm.nih.gov/pubmed/19772629</t>
  </si>
  <si>
    <t>Genomewide association study for onset age in Parkinson disease.</t>
  </si>
  <si>
    <t>857 European ancestry familial cases, 440 idiopathic cases</t>
  </si>
  <si>
    <t>GCST000490</t>
  </si>
  <si>
    <t>Vacic V</t>
  </si>
  <si>
    <t>www.ncbi.nlm.nih.gov/pubmed/24842889</t>
  </si>
  <si>
    <t>Genome-wide mapping of IBD segments in an Ashkenazi PD cohort identifies associated haplotypes.</t>
  </si>
  <si>
    <t>1,130 Ashkenazi Jewish cases, 2,611 Ashkenazi Jewish controls</t>
  </si>
  <si>
    <t>GCST002455</t>
  </si>
  <si>
    <t>www.ncbi.nlm.nih.gov/pubmed/25663231</t>
  </si>
  <si>
    <t>PARK10 is a major locus for sporadic neuropathologically confirmed Parkinson disease.</t>
  </si>
  <si>
    <t>Parkinson disease and lewy body pathology</t>
  </si>
  <si>
    <t>484 European ancestry cases, 1,145 European ancestry controls</t>
  </si>
  <si>
    <t>Parkinson's disease, Lewy body measurement</t>
  </si>
  <si>
    <t>http://www.ebi.ac.uk/efo/EFO_0002508, http://www.ebi.ac.uk/efo/EFO_0007021</t>
  </si>
  <si>
    <t>GCST002778</t>
  </si>
  <si>
    <t>Nalls MA</t>
  </si>
  <si>
    <t>Lancet</t>
  </si>
  <si>
    <t>www.ncbi.nlm.nih.gov/pubmed/21292315</t>
  </si>
  <si>
    <t>Imputation of sequence variants for identification of genetic risks for Parkinson's disease: a meta-analysis of genome-wide association studies.</t>
  </si>
  <si>
    <t>5,333 European ancestry cases, 12,019 European ancestry controls</t>
  </si>
  <si>
    <t>GCST000959</t>
  </si>
  <si>
    <t>Saad M</t>
  </si>
  <si>
    <t>www.ncbi.nlm.nih.gov/pubmed/21084426</t>
  </si>
  <si>
    <t>Genome-wide association study confirms BST1 and suggests a locus on 12q24 as the risk loci for Parkinson's disease in the European population.</t>
  </si>
  <si>
    <t>1,039 European ancestry cases, 1,984 European ancestry controls</t>
  </si>
  <si>
    <t>GCST000874</t>
  </si>
  <si>
    <t>www.ncbi.nlm.nih.gov/pubmed/22451204</t>
  </si>
  <si>
    <t>Meta-analysis of Parkinson's disease: identification of a novel locus, RIT2.</t>
  </si>
  <si>
    <t>4,238 European ancestry cases, 4,239 European ancestry controls</t>
  </si>
  <si>
    <t>GCST001430</t>
  </si>
  <si>
    <t>Tan MMX</t>
  </si>
  <si>
    <t>www.ncbi.nlm.nih.gov/pubmed/33111402</t>
  </si>
  <si>
    <t>Genome-Wide Association Studies of Cognitive and Motor Progression in Parkinson's Disease.</t>
  </si>
  <si>
    <t>Parkinson's disease progression (motor)</t>
  </si>
  <si>
    <t>2,848 individuals</t>
  </si>
  <si>
    <t>Parkinson's disease, disease progression measurement</t>
  </si>
  <si>
    <t>http://www.ebi.ac.uk/efo/EFO_0002508, http://www.ebi.ac.uk/efo/EFO_0008336</t>
  </si>
  <si>
    <t>GCST011038</t>
  </si>
  <si>
    <t>Genome-wide genotyping array, Genome-wide sequencing</t>
  </si>
  <si>
    <t>Parkinson's disease progression (cognitive)</t>
  </si>
  <si>
    <t>2,788 individuals</t>
  </si>
  <si>
    <t>GCST011037</t>
  </si>
  <si>
    <t>Parkinson's disease progression (composite)</t>
  </si>
  <si>
    <t>2,755 individuals</t>
  </si>
  <si>
    <t>GCST011039</t>
  </si>
  <si>
    <t>Alfradique-Dunham I</t>
  </si>
  <si>
    <t>www.ncbi.nlm.nih.gov/pubmed/33987465</t>
  </si>
  <si>
    <t>Genome-Wide Association Study Meta-Analysis for Parkinson Disease Motor Subtypes.</t>
  </si>
  <si>
    <t>Parkinson's disease motor subtype (tremor dominant vs postural instability/gait difficulty)</t>
  </si>
  <si>
    <t>1,570 European ancestry tremor dominant cases, 1,259 European ancestry postural instability/gait difficulty cases</t>
  </si>
  <si>
    <t>GCST90000014</t>
  </si>
  <si>
    <t>www.ncbi.nlm.nih.gov/pubmed/31701892</t>
  </si>
  <si>
    <t>Identification of novel risk loci, causal insights, and heritable risk for Parkinson's disease: a meta-analysis of genome-wide association studies.</t>
  </si>
  <si>
    <t>Parkinson's disease or first degree relation to individual with Parkinson's disease</t>
  </si>
  <si>
    <t>15,056 European ancestry cases, 18,618 European ancestry proxy cases, 449,056 European ancestry controls</t>
  </si>
  <si>
    <t>GCST009325</t>
  </si>
  <si>
    <t>www.ncbi.nlm.nih.gov/pubmed/32310270</t>
  </si>
  <si>
    <t>Identification of Risk Loci for Parkinson Disease in Asians and Comparison of Risk Between Asians and Europeans: A Genome-Wide Association Study.</t>
  </si>
  <si>
    <t>6,724 East Asian ancestry cases, 24,851 East Asian ancestry controls</t>
  </si>
  <si>
    <t>GCST010049</t>
  </si>
  <si>
    <t>Blauwendraat C</t>
  </si>
  <si>
    <t>Brain</t>
  </si>
  <si>
    <t>www.ncbi.nlm.nih.gov/pubmed/31755958</t>
  </si>
  <si>
    <t>Genetic modifiers of risk and age at onset in GBA associated Parkinson's disease and Lewy body dementia.</t>
  </si>
  <si>
    <t>Parkinson's disease in GBA mutation carriers</t>
  </si>
  <si>
    <t>1,588 European ancestry cases, 7,584 European ancestry controls</t>
  </si>
  <si>
    <t>GCST009373</t>
  </si>
  <si>
    <t>www.ncbi.nlm.nih.gov/pubmed/30957308</t>
  </si>
  <si>
    <t>Parkinson's disease age at onset genome-wide association study: Defining heritability, genetic loci, and α-synuclein mechanisms.</t>
  </si>
  <si>
    <t>17,996 cases</t>
  </si>
  <si>
    <t>GCST007780</t>
  </si>
  <si>
    <t>www.ncbi.nlm.nih.gov/pubmed/25064009</t>
  </si>
  <si>
    <t>Large-scale meta-analysis of genome-wide association data identifies six new risk loci for Parkinson's disease.</t>
  </si>
  <si>
    <t>13,708 European ancestry cases, 95,282 European ancestry controls</t>
  </si>
  <si>
    <t>GCST002544</t>
  </si>
  <si>
    <t>Lill CM</t>
  </si>
  <si>
    <t>www.ncbi.nlm.nih.gov/pubmed/22438815</t>
  </si>
  <si>
    <t>Comprehensive research synopsis and systematic meta-analyses in Parkinson's disease genetics: The PDGene database.</t>
  </si>
  <si>
    <t>2,197 cases, 2,061 controls</t>
  </si>
  <si>
    <t>GCST001445</t>
  </si>
  <si>
    <t>Spencer CC</t>
  </si>
  <si>
    <t>www.ncbi.nlm.nih.gov/pubmed/21044948</t>
  </si>
  <si>
    <t>Dissection of the genetics of Parkinson's disease identifies an additional association 5' of SNCA and multiple associated haplotypes at 17q21.</t>
  </si>
  <si>
    <t>1,705 European ancestry cases, 5,175 European ancestry controls</t>
  </si>
  <si>
    <t>GCST000855</t>
  </si>
  <si>
    <t>Simon-Sanchez J</t>
  </si>
  <si>
    <t>www.ncbi.nlm.nih.gov/pubmed/19915575</t>
  </si>
  <si>
    <t>Genome-wide association study reveals genetic risk underlying Parkinson's disease.</t>
  </si>
  <si>
    <t>1,713 European ancestry cases, 3,978 European ancestry controls</t>
  </si>
  <si>
    <t>GCST000528</t>
  </si>
  <si>
    <t>Sakaue S</t>
  </si>
  <si>
    <t>www.ncbi.nlm.nih.gov/pubmed/34594039</t>
  </si>
  <si>
    <t>A cross-population atlas of genetic associations for 220 human phenotypes.</t>
  </si>
  <si>
    <t>2,638 European ancestry cases, 477,380 European ancestry controls, 340 East Asian ancestry cases, 175,788 East Asian ancestry controls</t>
  </si>
  <si>
    <t>GCST90018894</t>
  </si>
  <si>
    <t>Loesch DP</t>
  </si>
  <si>
    <t>www.ncbi.nlm.nih.gov/pubmed/34227697</t>
  </si>
  <si>
    <t>Characterizing the Genetic Architecture of Parkinson's Disease in Latinos.</t>
  </si>
  <si>
    <t>807 Latino cases, 690 Latino controls</t>
  </si>
  <si>
    <t>GCST90026456</t>
  </si>
  <si>
    <t>Cha PC</t>
  </si>
  <si>
    <t>J Hum Genet</t>
  </si>
  <si>
    <t>www.ncbi.nlm.nih.gov/pubmed/32355309</t>
  </si>
  <si>
    <t>Genome-wide association study identifies zonisamide responsive gene in Parkinson's disease patients.</t>
  </si>
  <si>
    <t>Levodopa wearing off effect (time symptoms uncontrolled) in Parkinson's disease (response to zonisamide)</t>
  </si>
  <si>
    <t>67 Japanese ancestry responders, 133 Japanese ancestry poor responders</t>
  </si>
  <si>
    <t>motor function measurement, response to zonisamide, response to levodopa</t>
  </si>
  <si>
    <t>http://www.ebi.ac.uk/efo/EFO_0010749, http://www.ebi.ac.uk/efo/EFO_0010748, http://www.ebi.ac.uk/efo/EFO_0010747</t>
  </si>
  <si>
    <t>GCST010322</t>
  </si>
  <si>
    <t>Levodopa wearing off effect (motor symptom score change) in Parkinson's disease (response to zonisamide)</t>
  </si>
  <si>
    <t>GCST010323</t>
  </si>
  <si>
    <t>Park KW</t>
  </si>
  <si>
    <t>Front Neurol</t>
  </si>
  <si>
    <t>www.ncbi.nlm.nih.gov/pubmed/33613413</t>
  </si>
  <si>
    <t>Genomic Association Study for Cognitive Impairment in Parkinson's Disease.</t>
  </si>
  <si>
    <t>cognitive impairment (MMSE score) in Parkinson’s disease</t>
  </si>
  <si>
    <t>347 Korean ancestry MMSE score &lt;26 individuals, 682 Korean ancestry MMSE score &gt;=26 individuals</t>
  </si>
  <si>
    <t>Cognitive impairment</t>
  </si>
  <si>
    <t>http://purl.obolibrary.org/obo/HP_0100543</t>
  </si>
  <si>
    <t>GCST012162</t>
  </si>
  <si>
    <t>cognitive impairment (MoCA score) in Parkinson’s disease</t>
  </si>
  <si>
    <t>222 Korean ancestry MoCA score &lt;24 individuals, 272 Korean ancestry MoCA score &gt;=24 individuals</t>
  </si>
  <si>
    <t>GCST012161</t>
  </si>
  <si>
    <t>Ryu HS</t>
  </si>
  <si>
    <t>www.ncbi.nlm.nih.gov/pubmed/32733355</t>
  </si>
  <si>
    <t>Genomic Analysis Identifies New Loci Associated With Motor Complications in Parkinson's Disease.</t>
  </si>
  <si>
    <t>Motor fluctuations in levodopa treated Parkinson's disease</t>
  </si>
  <si>
    <t>219 Korean ancestry cases, 522 Korean ancestry controls</t>
  </si>
  <si>
    <t>motor function measurement, response to levodopa</t>
  </si>
  <si>
    <t>http://www.ebi.ac.uk/efo/EFO_0010749, http://www.ebi.ac.uk/efo/EFO_0010747</t>
  </si>
  <si>
    <t>GCST011066</t>
  </si>
  <si>
    <t>Levodopa-induced dyskinesia in levodopa treated Parkinson's disease</t>
  </si>
  <si>
    <t>172 Korean ancestry cases, 569 Korean ancestry controls</t>
  </si>
  <si>
    <t>drug-Induced dyskinesia, response to levodopa</t>
  </si>
  <si>
    <t>http://www.ebi.ac.uk/efo/EFO_1000904, http://www.ebi.ac.uk/efo/EFO_0010747</t>
  </si>
  <si>
    <t>GCST011065</t>
  </si>
  <si>
    <t>Bandres-Ciga S</t>
  </si>
  <si>
    <t>www.ncbi.nlm.nih.gov/pubmed/31660654</t>
  </si>
  <si>
    <t>The Genetic Architecture of Parkinson Disease in Spain: Characterizing Population-Specific Risk, Differential Haplotype Structures, and Providing Etiologic Insight.</t>
  </si>
  <si>
    <t>3,997 Spanish ancestry individuals</t>
  </si>
  <si>
    <t>GCST009513</t>
  </si>
  <si>
    <t>4,639 Spanish ancestry cases, 2,949 Spanish ancestry controls</t>
  </si>
  <si>
    <t>GCST009512</t>
  </si>
  <si>
    <t>Pottier C</t>
  </si>
  <si>
    <t>www.ncbi.nlm.nih.gov/pubmed/29724592</t>
  </si>
  <si>
    <t>Potential genetic modifiers of disease risk and age at onset in patients with frontotemporal lobar degeneration and GRN mutations: a genome-wide association study.</t>
  </si>
  <si>
    <t>Parkinsonism in frontotemporal lobe dementia</t>
  </si>
  <si>
    <t>184 European ancestry cases, 198 European ancestry controls</t>
  </si>
  <si>
    <t>GCST006153</t>
  </si>
  <si>
    <t>Liu G</t>
  </si>
  <si>
    <t>www.ncbi.nlm.nih.gov/pubmed/33958783</t>
  </si>
  <si>
    <t>Genome-wide survival study identifies a novel synaptic locus and polygenic score for cognitive progression in Parkinson's disease.</t>
  </si>
  <si>
    <t>2,650 European and unknown ancestry individuals</t>
  </si>
  <si>
    <t>disease progression measurement</t>
  </si>
  <si>
    <t>http://www.ebi.ac.uk/efo/EFO_0008336</t>
  </si>
  <si>
    <t>GCST011823</t>
  </si>
  <si>
    <t>Xie T</t>
  </si>
  <si>
    <t>www.ncbi.nlm.nih.gov/pubmed/24529757</t>
  </si>
  <si>
    <t>Genome-wide association study combining pathway analysis for typical sporadic amyotrophic lateral sclerosis in Chinese Han populations.</t>
  </si>
  <si>
    <t>Amyotrophic lateral sclerosis (sporadic)</t>
  </si>
  <si>
    <t>sporadic amyotrophic lateral sclerosis</t>
  </si>
  <si>
    <t>http://www.ebi.ac.uk/efo/EFO_0001357</t>
  </si>
  <si>
    <t>GCST002337</t>
  </si>
  <si>
    <t>Chen CJ</t>
  </si>
  <si>
    <t>Biomark Med</t>
  </si>
  <si>
    <t>www.ncbi.nlm.nih.gov/pubmed/26580837</t>
  </si>
  <si>
    <t>A genome-wide association study on amyotrophic lateral sclerosis in the Taiwanese Han population.</t>
  </si>
  <si>
    <t>Amyotrophic lateral sclerosis</t>
  </si>
  <si>
    <t>94 Taiwanese Han ancestry cases, 376 Taiwanese Han ancestry controls</t>
  </si>
  <si>
    <t>amyotrophic lateral sclerosis</t>
  </si>
  <si>
    <t>http://www.ebi.ac.uk/efo/EFO_0000253</t>
  </si>
  <si>
    <t>GCST003175</t>
  </si>
  <si>
    <t>McLaughlin RL</t>
  </si>
  <si>
    <t>www.ncbi.nlm.nih.gov/pubmed/25442119</t>
  </si>
  <si>
    <t>Second-generation Irish genome-wide association study for amyotrophic lateral sclerosis.</t>
  </si>
  <si>
    <t>25 European ancestry C9orf72-positive cases, 1,179 European ancestry controls</t>
  </si>
  <si>
    <t>GCST007146</t>
  </si>
  <si>
    <t>Cronin S</t>
  </si>
  <si>
    <t>Eur J Hum Genet</t>
  </si>
  <si>
    <t>www.ncbi.nlm.nih.gov/pubmed/18987618</t>
  </si>
  <si>
    <t>Screening for replication of genome-wide SNP associations in sporadic ALS.</t>
  </si>
  <si>
    <t>958 European ancestry cases, 932 European ancestry controls</t>
  </si>
  <si>
    <t>309 European ancestry cases, 404 European ancestry controls</t>
  </si>
  <si>
    <t>GCST000260</t>
  </si>
  <si>
    <t>Dekker AM</t>
  </si>
  <si>
    <t>Sci Rep</t>
  </si>
  <si>
    <t>www.ncbi.nlm.nih.gov/pubmed/30976013</t>
  </si>
  <si>
    <t>Exome array analysis of rare and low frequency variants in amyotrophic lateral sclerosis.</t>
  </si>
  <si>
    <t>4,244 European ancestry cases, 3,106 European ancestry controls</t>
  </si>
  <si>
    <t>GCST008978</t>
  </si>
  <si>
    <t>Exome genotyping array [Exome array]</t>
  </si>
  <si>
    <t>van Es MA</t>
  </si>
  <si>
    <t>www.ncbi.nlm.nih.gov/pubmed/18084291</t>
  </si>
  <si>
    <t>Genetic variation in DPP6 is associated with susceptibility to amyotrophic lateral sclerosis.</t>
  </si>
  <si>
    <t>737 European ancestry cases, 721 European ancestry controls</t>
  </si>
  <si>
    <t>1,030 European ancestry cases, 1,195 European ancestry controls</t>
  </si>
  <si>
    <t>GCST000127</t>
  </si>
  <si>
    <t>Schymick JC</t>
  </si>
  <si>
    <t>www.ncbi.nlm.nih.gov/pubmed/17362836</t>
  </si>
  <si>
    <t>Genome-wide genotyping in amyotrophic lateral sclerosis and neurologically normal controls: first stage analysis and public release of data.</t>
  </si>
  <si>
    <t>276 European ancestry cases, 271 European ancestry controls</t>
  </si>
  <si>
    <t>GCST000013</t>
  </si>
  <si>
    <t>www.ncbi.nlm.nih.gov/pubmed/18057069</t>
  </si>
  <si>
    <t>A genome-wide association study of sporadic ALS in a homogenous Irish population.</t>
  </si>
  <si>
    <t>221 Genetically Homogenous Irish cases, 211 Genetically Homogenous Irish controls</t>
  </si>
  <si>
    <t>GCST000126</t>
  </si>
  <si>
    <t>www.ncbi.nlm.nih.gov/pubmed/17827064</t>
  </si>
  <si>
    <t>ITPR2 as a susceptibility gene in sporadic amyotrophic lateral sclerosis: a genome-wide association study.</t>
  </si>
  <si>
    <t>461 European ancestry cases, 450 European ancestry controls</t>
  </si>
  <si>
    <t>876 European ancestry cases, 906 European ancestry controls</t>
  </si>
  <si>
    <t>GCST000072</t>
  </si>
  <si>
    <t>Laaksovirta H</t>
  </si>
  <si>
    <t>www.ncbi.nlm.nih.gov/pubmed/20801718</t>
  </si>
  <si>
    <t>Chromosome 9p21 in amyotrophic lateral sclerosis in Finland: a genome-wide association study.</t>
  </si>
  <si>
    <t>405 European ancestry cases, 497 European ancestry controls</t>
  </si>
  <si>
    <t>GCST000781</t>
  </si>
  <si>
    <t>Kwee LC</t>
  </si>
  <si>
    <t>www.ncbi.nlm.nih.gov/pubmed/22470424</t>
  </si>
  <si>
    <t>A high-density genome-wide association screen of sporadic ALS in US veterans.</t>
  </si>
  <si>
    <t>Up to 639 European ancestry cases, 6,257 European ancestry controls</t>
  </si>
  <si>
    <t>Up to 183 European ancestry cases, 961 European ancestry controls</t>
  </si>
  <si>
    <t>GCST001460</t>
  </si>
  <si>
    <t>Wei L</t>
  </si>
  <si>
    <t>www.ncbi.nlm.nih.gov/pubmed/31872054</t>
  </si>
  <si>
    <t>Identification of TYW3/CRYZ and FGD4 as susceptibility genes for amyotrophic lateral sclerosis.</t>
  </si>
  <si>
    <t>666 Han Chinese ancestry cases, 3,988 Han Chinese ancestry controls</t>
  </si>
  <si>
    <t>up to 884 Han Chinese ancestry cases, up to 5,329 Han Chinese ancestry controls</t>
  </si>
  <si>
    <t>GCST009529</t>
  </si>
  <si>
    <t>Landers JE</t>
  </si>
  <si>
    <t>Proc Natl Acad Sci U S A</t>
  </si>
  <si>
    <t>www.ncbi.nlm.nih.gov/pubmed/19451621</t>
  </si>
  <si>
    <t>Reduced expression of the Kinesin-Associated Protein 3 (KIFAP3) gene increases survival in sporadic amyotrophic lateral sclerosis.</t>
  </si>
  <si>
    <t>1,821 cases, 2,258 controls</t>
  </si>
  <si>
    <t>538 cases, 556 controls</t>
  </si>
  <si>
    <t>GCST000406</t>
  </si>
  <si>
    <t>Goris A</t>
  </si>
  <si>
    <t>www.ncbi.nlm.nih.gov/pubmed/24234648</t>
  </si>
  <si>
    <t>No evidence for shared genetic basis of common variants in multiple sclerosis and amyotrophic lateral sclerosis.</t>
  </si>
  <si>
    <t>Multiple sclerosis or amyotrophic lateral sclerosis</t>
  </si>
  <si>
    <t>4,088 Multiple sclerosis cases, 3,762 Amyotrophic lateralsclerosis cases, 12,030 controls</t>
  </si>
  <si>
    <t>multiple sclerosis, amyotrophic lateral sclerosis</t>
  </si>
  <si>
    <t>http://www.ebi.ac.uk/efo/EFO_0003885, http://www.ebi.ac.uk/efo/EFO_0000253</t>
  </si>
  <si>
    <t>GCST002274</t>
  </si>
  <si>
    <t>Diekstra FP</t>
  </si>
  <si>
    <t>www.ncbi.nlm.nih.gov/pubmed/24931836</t>
  </si>
  <si>
    <t>C9orf72 and UNC13A are shared risk loci for amyotrophic lateral sclerosis and frontotemporal dementia: a genome-wide meta-analysis.</t>
  </si>
  <si>
    <t>Amyotrophic lateral sclerosis or frontotemporal dementia</t>
  </si>
  <si>
    <t>4,377 European ancestry ALS cases, 435 European ancestry FTD cases, 14,431 European ancestry controls</t>
  </si>
  <si>
    <t>4,056 European ancestry ALS cases, 3,958 European ancestry controls</t>
  </si>
  <si>
    <t>amyotrophic lateral sclerosis, Frontotemporal dementia</t>
  </si>
  <si>
    <t>http://www.ebi.ac.uk/efo/EFO_0000253, http://www.orpha.net/ORDO/Orphanet_282</t>
  </si>
  <si>
    <t>GCST002510</t>
  </si>
  <si>
    <t>4,377 European ancestry cases, 13,017 European ancestry controls</t>
  </si>
  <si>
    <t>GCST002509</t>
  </si>
  <si>
    <t>Shatunov A</t>
  </si>
  <si>
    <t>www.ncbi.nlm.nih.gov/pubmed/20801717</t>
  </si>
  <si>
    <t>Chromosome 9p21 in sporadic amyotrophic lateral sclerosis in the UK and seven other countries: a genome-wide association study.</t>
  </si>
  <si>
    <t>4,857 European ancestry cases, 8,987 European ancestry controls</t>
  </si>
  <si>
    <t>GCST000820</t>
  </si>
  <si>
    <t>Ahmeti KB</t>
  </si>
  <si>
    <t>www.ncbi.nlm.nih.gov/pubmed/22959728</t>
  </si>
  <si>
    <t>Age of onset of amyotrophic lateral sclerosis is modulated by a locus on 1p34.1.</t>
  </si>
  <si>
    <t>Amyotrophic lateral sclerosis (age of onset)</t>
  </si>
  <si>
    <t>4,243 European ancestry cases</t>
  </si>
  <si>
    <t>amyotrophic lateral sclerosis, age at onset</t>
  </si>
  <si>
    <t>http://www.ebi.ac.uk/efo/EFO_0000253, http://www.ebi.ac.uk/efo/EFO_0004847</t>
  </si>
  <si>
    <t>GCST001663</t>
  </si>
  <si>
    <t>4,243 European ancestry cases, 5,112 European ancestry controls</t>
  </si>
  <si>
    <t>GCST001664</t>
  </si>
  <si>
    <t>Amyotrophic lateral sclerosis (C9orf72 mutation interaction)</t>
  </si>
  <si>
    <t>GCST004791</t>
  </si>
  <si>
    <t>Amyotrophic lateral sclerosis in C9orf72 mutation negative individuals</t>
  </si>
  <si>
    <t>Up to 4,243 European ancestry cases, up to 5,112 European ancestry controls</t>
  </si>
  <si>
    <t>GCST004793</t>
  </si>
  <si>
    <t>Amyotrophic lateral sclerosis in C9orf72 mutation positive individuals</t>
  </si>
  <si>
    <t>up to 4,243 European ancestry cases, up to 5,112 European ancestry controls</t>
  </si>
  <si>
    <t>GCST004792</t>
  </si>
  <si>
    <t>www.ncbi.nlm.nih.gov/pubmed/19734901</t>
  </si>
  <si>
    <t>Genome-wide association study identifies 19p13.3 (UNC13A) and 9p21.2 as susceptibility loci for sporadic amyotrophic lateral sclerosis.</t>
  </si>
  <si>
    <t>2,323 European ancestry cases, 9,013 European ancestry controls</t>
  </si>
  <si>
    <t>2,532 European ancestry cases, 5,940 European ancestry controls</t>
  </si>
  <si>
    <t>GCST000481</t>
  </si>
  <si>
    <t>Deng M</t>
  </si>
  <si>
    <t>www.ncbi.nlm.nih.gov/pubmed/23624525</t>
  </si>
  <si>
    <t>Genome-wide association analyses in Han Chinese identify two new susceptibility loci for amyotrophic lateral sclerosis.</t>
  </si>
  <si>
    <t>506 Han Chinese ancestry cases, 1,859 Han Chinese ancestry controls</t>
  </si>
  <si>
    <t>706 Han Chinese ancestry cases, 1,777 Han Chinese ancestry controls</t>
  </si>
  <si>
    <t>GCST001981</t>
  </si>
  <si>
    <t>Nakamura R</t>
  </si>
  <si>
    <t>Commun Biol</t>
  </si>
  <si>
    <t>www.ncbi.nlm.nih.gov/pubmed/32968195</t>
  </si>
  <si>
    <t>A multi-ethnic meta-analysis identifies novel genes, including ACSL5, associated with amyotrophic lateral sclerosis.</t>
  </si>
  <si>
    <t>1,173 Japanese cases, 8.925 Japanese controls, 20,806 European ancestry cases, 53,439 European ancestry controls</t>
  </si>
  <si>
    <t>1,234 Chinese ancestry cases, 2,850 Chinese ancestry controls, 707Japanese ancestry cases, 971 Japanese ancestry controls</t>
  </si>
  <si>
    <t>GCST010857</t>
  </si>
  <si>
    <t>Fogh I</t>
  </si>
  <si>
    <t>www.ncbi.nlm.nih.gov/pubmed/27244217</t>
  </si>
  <si>
    <t>Association of a Locus in the CAMTA1 Gene With Survival in Patients With Sporadic Amyotrophic Lateral Sclerosis.</t>
  </si>
  <si>
    <t>Survival in sporadic amyotrophic lateral sclerosis</t>
  </si>
  <si>
    <t>4,256 European ancestry cases</t>
  </si>
  <si>
    <t>sporadic amyotrophic lateral sclerosis, survival time</t>
  </si>
  <si>
    <t>http://www.ebi.ac.uk/efo/EFO_0001357, http://www.ebi.ac.uk/efo/EFO_0000714</t>
  </si>
  <si>
    <t>GCST003632</t>
  </si>
  <si>
    <t>www.ncbi.nlm.nih.gov/pubmed/24256812</t>
  </si>
  <si>
    <t>A genome-wide association meta-analysis identifies a novel locus at 17q11.2 associated with sporadic amyotrophic lateral sclerosis.</t>
  </si>
  <si>
    <t>6,100 European ancestry cases, 7,125 European ancestry controls</t>
  </si>
  <si>
    <t>2,074 European ancestry cases, 2,556 European ancestry controls</t>
  </si>
  <si>
    <t>GCST002283</t>
  </si>
  <si>
    <t>Benyamin B</t>
  </si>
  <si>
    <t>www.ncbi.nlm.nih.gov/pubmed/28931804</t>
  </si>
  <si>
    <t>Cross-ethnic meta-analysis identifies association of the GPX3-TNIP1 locus with amyotrophic lateral sclerosis.</t>
  </si>
  <si>
    <t>1,234 Chinese ancestry cases, 2,850 Chinese ancestry controls, 12,577 European ancestry cases, 23,475 European ancestry controls</t>
  </si>
  <si>
    <t>576 cases, 683 controls</t>
  </si>
  <si>
    <t>GCST004901</t>
  </si>
  <si>
    <t>Watanabe H</t>
  </si>
  <si>
    <t>J Neurol Neurosurg Psychiatry</t>
  </si>
  <si>
    <t>www.ncbi.nlm.nih.gov/pubmed/26746183</t>
  </si>
  <si>
    <t>A rapid functional decline type of amyotrophic lateral sclerosis is linked to low expression of TTN.</t>
  </si>
  <si>
    <t>Rapid functional decline in sporadic amyotrophic lateral sclerosis</t>
  </si>
  <si>
    <t>59 Japanese ancestry cases with rapid functional decline, 110 Japanese ancestry cases with intermediate functional decline, 70 Japanese ancestry cases with sigmoidal functional decline, 215 Japanese ancestry cases with moderate functional decline</t>
  </si>
  <si>
    <t>functional decline measurement</t>
  </si>
  <si>
    <t>http://www.ebi.ac.uk/efo/EFO_0007784</t>
  </si>
  <si>
    <t>GCST003332</t>
  </si>
  <si>
    <t>van Rheenen W</t>
  </si>
  <si>
    <t>www.ncbi.nlm.nih.gov/pubmed/27455348</t>
  </si>
  <si>
    <t>Genome-wide association analyses identify new risk variants and the genetic architecture of amyotrophic lateral sclerosis.</t>
  </si>
  <si>
    <t>12,577 European ancestry cases, 23,475 European ancestry controls</t>
  </si>
  <si>
    <t>2,579 European ancestry cases, 2,767 European ancestry controls</t>
  </si>
  <si>
    <t>GCST004692</t>
  </si>
  <si>
    <t>Nicolas A</t>
  </si>
  <si>
    <t>www.ncbi.nlm.nih.gov/pubmed/29566793</t>
  </si>
  <si>
    <t>Genome-wide Analyses Identify KIF5A as a Novel ALS Gene.</t>
  </si>
  <si>
    <t>20,806 European ancestry cases, 59,804 European ancestry controls</t>
  </si>
  <si>
    <t>4,159 cases, 18,650 controls</t>
  </si>
  <si>
    <t>GCST005647</t>
  </si>
  <si>
    <t>Putamen</t>
  </si>
  <si>
    <t>Cortex</t>
  </si>
  <si>
    <t>Cyngulate Gyrus</t>
  </si>
  <si>
    <t>Dorsal motor nucleus of N.vagus</t>
  </si>
  <si>
    <t>HD was considered mild for pre-symptomatic individuals here</t>
  </si>
  <si>
    <t>Methylome Methods</t>
  </si>
  <si>
    <t>Bisulfite treatment and Illumina Infinium BeadArray</t>
  </si>
  <si>
    <t>Reduced representation bisulfite sequencing (RRBS)</t>
  </si>
  <si>
    <t>Bisulfite padlock probe sequencing (BSPP)</t>
  </si>
  <si>
    <t>Number of studies using a method per NDD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</si>
</sst>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xf numFmtId="0" fontId="1" fillId="0" borderId="0" xfId="0" applyFont="1"/>
    <xf numFmtId="14" fontId="0" fillId="0" borderId="0" xfId="0" applyNumberFormat="1"/>
    <xf numFmtId="164"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Transcriptome patients - disease state</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D8C5-4A84-B075-E6D4D6B967DD}"/>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D8C5-4A84-B075-E6D4D6B967DD}"/>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D8C5-4A84-B075-E6D4D6B967DD}"/>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D8C5-4A84-B075-E6D4D6B967DD}"/>
              </c:ext>
            </c:extLst>
          </c:dPt>
          <c:cat>
            <c:strRef>
              <c:f>TranscriptomeState!$G$3:$G$6</c:f>
              <c:strCache>
                <c:ptCount val="4"/>
                <c:pt idx="0">
                  <c:v>severe</c:v>
                </c:pt>
                <c:pt idx="1">
                  <c:v>moderate</c:v>
                </c:pt>
                <c:pt idx="2">
                  <c:v>mild</c:v>
                </c:pt>
                <c:pt idx="3">
                  <c:v>not stated</c:v>
                </c:pt>
              </c:strCache>
            </c:strRef>
          </c:cat>
          <c:val>
            <c:numRef>
              <c:f>TranscriptomeState!$H$3:$H$6</c:f>
              <c:numCache>
                <c:formatCode>General</c:formatCode>
                <c:ptCount val="4"/>
                <c:pt idx="0">
                  <c:v>0.35573940020682521</c:v>
                </c:pt>
                <c:pt idx="1">
                  <c:v>0.483971044467425</c:v>
                </c:pt>
                <c:pt idx="2">
                  <c:v>0.10341261633919338</c:v>
                </c:pt>
                <c:pt idx="3">
                  <c:v>5.6876938986556359E-2</c:v>
                </c:pt>
              </c:numCache>
            </c:numRef>
          </c:val>
          <c:extLst>
            <c:ext xmlns:c16="http://schemas.microsoft.com/office/drawing/2014/chart" uri="{C3380CC4-5D6E-409C-BE32-E72D297353CC}">
              <c16:uniqueId val="{00000000-7FA7-46D3-9699-339838EA196D}"/>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Proteome</a:t>
            </a:r>
          </a:p>
          <a:p>
            <a:pPr>
              <a:defRPr/>
            </a:pPr>
            <a:r>
              <a:rPr lang="en-US"/>
              <a:t>Tissue per NDD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ProteomeTissue!$A$3</c:f>
              <c:strCache>
                <c:ptCount val="1"/>
                <c:pt idx="0">
                  <c:v>Hippocampus</c:v>
                </c:pt>
              </c:strCache>
            </c:strRef>
          </c:tx>
          <c:spPr>
            <a:solidFill>
              <a:schemeClr val="accent1"/>
            </a:solidFill>
            <a:ln>
              <a:noFill/>
            </a:ln>
            <a:effectLst/>
          </c:spPr>
          <c:invertIfNegative val="0"/>
          <c:cat>
            <c:strRef>
              <c:f>ProteomeTissue!$B$2:$E$2</c:f>
              <c:strCache>
                <c:ptCount val="4"/>
                <c:pt idx="0">
                  <c:v>AD</c:v>
                </c:pt>
                <c:pt idx="1">
                  <c:v>PD</c:v>
                </c:pt>
                <c:pt idx="2">
                  <c:v>HD</c:v>
                </c:pt>
                <c:pt idx="3">
                  <c:v>ALS</c:v>
                </c:pt>
              </c:strCache>
            </c:strRef>
          </c:cat>
          <c:val>
            <c:numRef>
              <c:f>ProteomeTissue!$B$3:$E$3</c:f>
              <c:numCache>
                <c:formatCode>General</c:formatCode>
                <c:ptCount val="4"/>
                <c:pt idx="0">
                  <c:v>1</c:v>
                </c:pt>
                <c:pt idx="1">
                  <c:v>0</c:v>
                </c:pt>
                <c:pt idx="2">
                  <c:v>0</c:v>
                </c:pt>
                <c:pt idx="3">
                  <c:v>0</c:v>
                </c:pt>
              </c:numCache>
            </c:numRef>
          </c:val>
          <c:extLst>
            <c:ext xmlns:c16="http://schemas.microsoft.com/office/drawing/2014/chart" uri="{C3380CC4-5D6E-409C-BE32-E72D297353CC}">
              <c16:uniqueId val="{00000000-068C-452B-A1A8-71D09E1296E6}"/>
            </c:ext>
          </c:extLst>
        </c:ser>
        <c:ser>
          <c:idx val="1"/>
          <c:order val="1"/>
          <c:tx>
            <c:strRef>
              <c:f>ProteomeTissue!$A$4</c:f>
              <c:strCache>
                <c:ptCount val="1"/>
                <c:pt idx="0">
                  <c:v>Frontal Cortex (dorsolateral, pre, superior)</c:v>
                </c:pt>
              </c:strCache>
            </c:strRef>
          </c:tx>
          <c:spPr>
            <a:solidFill>
              <a:schemeClr val="accent2"/>
            </a:solidFill>
            <a:ln>
              <a:noFill/>
            </a:ln>
            <a:effectLst/>
          </c:spPr>
          <c:invertIfNegative val="0"/>
          <c:cat>
            <c:strRef>
              <c:f>ProteomeTissue!$B$2:$E$2</c:f>
              <c:strCache>
                <c:ptCount val="4"/>
                <c:pt idx="0">
                  <c:v>AD</c:v>
                </c:pt>
                <c:pt idx="1">
                  <c:v>PD</c:v>
                </c:pt>
                <c:pt idx="2">
                  <c:v>HD</c:v>
                </c:pt>
                <c:pt idx="3">
                  <c:v>ALS</c:v>
                </c:pt>
              </c:strCache>
            </c:strRef>
          </c:cat>
          <c:val>
            <c:numRef>
              <c:f>ProteomeTissue!$B$4:$E$4</c:f>
              <c:numCache>
                <c:formatCode>General</c:formatCode>
                <c:ptCount val="4"/>
                <c:pt idx="0">
                  <c:v>5.6665999999999999</c:v>
                </c:pt>
                <c:pt idx="1">
                  <c:v>3.5</c:v>
                </c:pt>
                <c:pt idx="2">
                  <c:v>1</c:v>
                </c:pt>
                <c:pt idx="3">
                  <c:v>0</c:v>
                </c:pt>
              </c:numCache>
            </c:numRef>
          </c:val>
          <c:extLst>
            <c:ext xmlns:c16="http://schemas.microsoft.com/office/drawing/2014/chart" uri="{C3380CC4-5D6E-409C-BE32-E72D297353CC}">
              <c16:uniqueId val="{00000001-068C-452B-A1A8-71D09E1296E6}"/>
            </c:ext>
          </c:extLst>
        </c:ser>
        <c:ser>
          <c:idx val="2"/>
          <c:order val="2"/>
          <c:tx>
            <c:strRef>
              <c:f>ProteomeTissue!$A$5</c:f>
              <c:strCache>
                <c:ptCount val="1"/>
                <c:pt idx="0">
                  <c:v>prenuceus</c:v>
                </c:pt>
              </c:strCache>
            </c:strRef>
          </c:tx>
          <c:spPr>
            <a:solidFill>
              <a:schemeClr val="accent3"/>
            </a:solidFill>
            <a:ln>
              <a:noFill/>
            </a:ln>
            <a:effectLst/>
          </c:spPr>
          <c:invertIfNegative val="0"/>
          <c:cat>
            <c:strRef>
              <c:f>ProteomeTissue!$B$2:$E$2</c:f>
              <c:strCache>
                <c:ptCount val="4"/>
                <c:pt idx="0">
                  <c:v>AD</c:v>
                </c:pt>
                <c:pt idx="1">
                  <c:v>PD</c:v>
                </c:pt>
                <c:pt idx="2">
                  <c:v>HD</c:v>
                </c:pt>
                <c:pt idx="3">
                  <c:v>ALS</c:v>
                </c:pt>
              </c:strCache>
            </c:strRef>
          </c:cat>
          <c:val>
            <c:numRef>
              <c:f>ProteomeTissue!$B$5:$E$5</c:f>
              <c:numCache>
                <c:formatCode>General</c:formatCode>
                <c:ptCount val="4"/>
                <c:pt idx="0">
                  <c:v>0.33329999999999999</c:v>
                </c:pt>
                <c:pt idx="1">
                  <c:v>0</c:v>
                </c:pt>
                <c:pt idx="2">
                  <c:v>0</c:v>
                </c:pt>
                <c:pt idx="3">
                  <c:v>0</c:v>
                </c:pt>
              </c:numCache>
            </c:numRef>
          </c:val>
          <c:extLst>
            <c:ext xmlns:c16="http://schemas.microsoft.com/office/drawing/2014/chart" uri="{C3380CC4-5D6E-409C-BE32-E72D297353CC}">
              <c16:uniqueId val="{00000002-068C-452B-A1A8-71D09E1296E6}"/>
            </c:ext>
          </c:extLst>
        </c:ser>
        <c:ser>
          <c:idx val="3"/>
          <c:order val="3"/>
          <c:tx>
            <c:strRef>
              <c:f>ProteomeTissue!$A$6</c:f>
              <c:strCache>
                <c:ptCount val="1"/>
                <c:pt idx="0">
                  <c:v>olfactory bulb</c:v>
                </c:pt>
              </c:strCache>
            </c:strRef>
          </c:tx>
          <c:spPr>
            <a:solidFill>
              <a:schemeClr val="accent4"/>
            </a:solidFill>
            <a:ln>
              <a:noFill/>
            </a:ln>
            <a:effectLst/>
          </c:spPr>
          <c:invertIfNegative val="0"/>
          <c:cat>
            <c:strRef>
              <c:f>ProteomeTissue!$B$2:$E$2</c:f>
              <c:strCache>
                <c:ptCount val="4"/>
                <c:pt idx="0">
                  <c:v>AD</c:v>
                </c:pt>
                <c:pt idx="1">
                  <c:v>PD</c:v>
                </c:pt>
                <c:pt idx="2">
                  <c:v>HD</c:v>
                </c:pt>
                <c:pt idx="3">
                  <c:v>ALS</c:v>
                </c:pt>
              </c:strCache>
            </c:strRef>
          </c:cat>
          <c:val>
            <c:numRef>
              <c:f>ProteomeTissue!$B$6:$E$6</c:f>
              <c:numCache>
                <c:formatCode>General</c:formatCode>
                <c:ptCount val="4"/>
                <c:pt idx="0">
                  <c:v>1</c:v>
                </c:pt>
                <c:pt idx="1">
                  <c:v>1</c:v>
                </c:pt>
                <c:pt idx="2">
                  <c:v>0</c:v>
                </c:pt>
                <c:pt idx="3">
                  <c:v>0</c:v>
                </c:pt>
              </c:numCache>
            </c:numRef>
          </c:val>
          <c:extLst>
            <c:ext xmlns:c16="http://schemas.microsoft.com/office/drawing/2014/chart" uri="{C3380CC4-5D6E-409C-BE32-E72D297353CC}">
              <c16:uniqueId val="{00000003-068C-452B-A1A8-71D09E1296E6}"/>
            </c:ext>
          </c:extLst>
        </c:ser>
        <c:ser>
          <c:idx val="4"/>
          <c:order val="4"/>
          <c:tx>
            <c:strRef>
              <c:f>ProteomeTissue!$A$7</c:f>
              <c:strCache>
                <c:ptCount val="1"/>
                <c:pt idx="0">
                  <c:v>locus ceruleus</c:v>
                </c:pt>
              </c:strCache>
            </c:strRef>
          </c:tx>
          <c:spPr>
            <a:solidFill>
              <a:schemeClr val="accent5"/>
            </a:solidFill>
            <a:ln>
              <a:noFill/>
            </a:ln>
            <a:effectLst/>
          </c:spPr>
          <c:invertIfNegative val="0"/>
          <c:cat>
            <c:strRef>
              <c:f>ProteomeTissue!$B$2:$E$2</c:f>
              <c:strCache>
                <c:ptCount val="4"/>
                <c:pt idx="0">
                  <c:v>AD</c:v>
                </c:pt>
                <c:pt idx="1">
                  <c:v>PD</c:v>
                </c:pt>
                <c:pt idx="2">
                  <c:v>HD</c:v>
                </c:pt>
                <c:pt idx="3">
                  <c:v>ALS</c:v>
                </c:pt>
              </c:strCache>
            </c:strRef>
          </c:cat>
          <c:val>
            <c:numRef>
              <c:f>ProteomeTissue!$B$7:$E$7</c:f>
              <c:numCache>
                <c:formatCode>General</c:formatCode>
                <c:ptCount val="4"/>
                <c:pt idx="0">
                  <c:v>0</c:v>
                </c:pt>
                <c:pt idx="1">
                  <c:v>1</c:v>
                </c:pt>
                <c:pt idx="2">
                  <c:v>0</c:v>
                </c:pt>
                <c:pt idx="3">
                  <c:v>0</c:v>
                </c:pt>
              </c:numCache>
            </c:numRef>
          </c:val>
          <c:extLst>
            <c:ext xmlns:c16="http://schemas.microsoft.com/office/drawing/2014/chart" uri="{C3380CC4-5D6E-409C-BE32-E72D297353CC}">
              <c16:uniqueId val="{00000004-068C-452B-A1A8-71D09E1296E6}"/>
            </c:ext>
          </c:extLst>
        </c:ser>
        <c:ser>
          <c:idx val="5"/>
          <c:order val="5"/>
          <c:tx>
            <c:strRef>
              <c:f>ProteomeTissue!$A$8</c:f>
              <c:strCache>
                <c:ptCount val="1"/>
                <c:pt idx="0">
                  <c:v>Striatum</c:v>
                </c:pt>
              </c:strCache>
            </c:strRef>
          </c:tx>
          <c:spPr>
            <a:solidFill>
              <a:schemeClr val="accent6"/>
            </a:solidFill>
            <a:ln>
              <a:noFill/>
            </a:ln>
            <a:effectLst/>
          </c:spPr>
          <c:invertIfNegative val="0"/>
          <c:cat>
            <c:strRef>
              <c:f>ProteomeTissue!$B$2:$E$2</c:f>
              <c:strCache>
                <c:ptCount val="4"/>
                <c:pt idx="0">
                  <c:v>AD</c:v>
                </c:pt>
                <c:pt idx="1">
                  <c:v>PD</c:v>
                </c:pt>
                <c:pt idx="2">
                  <c:v>HD</c:v>
                </c:pt>
                <c:pt idx="3">
                  <c:v>ALS</c:v>
                </c:pt>
              </c:strCache>
            </c:strRef>
          </c:cat>
          <c:val>
            <c:numRef>
              <c:f>ProteomeTissue!$B$8:$E$8</c:f>
              <c:numCache>
                <c:formatCode>General</c:formatCode>
                <c:ptCount val="4"/>
                <c:pt idx="0">
                  <c:v>0</c:v>
                </c:pt>
                <c:pt idx="1">
                  <c:v>0.5</c:v>
                </c:pt>
                <c:pt idx="2">
                  <c:v>0</c:v>
                </c:pt>
                <c:pt idx="3">
                  <c:v>0</c:v>
                </c:pt>
              </c:numCache>
            </c:numRef>
          </c:val>
          <c:extLst>
            <c:ext xmlns:c16="http://schemas.microsoft.com/office/drawing/2014/chart" uri="{C3380CC4-5D6E-409C-BE32-E72D297353CC}">
              <c16:uniqueId val="{00000005-068C-452B-A1A8-71D09E1296E6}"/>
            </c:ext>
          </c:extLst>
        </c:ser>
        <c:ser>
          <c:idx val="6"/>
          <c:order val="6"/>
          <c:tx>
            <c:strRef>
              <c:f>ProteomeTissue!$A$9</c:f>
              <c:strCache>
                <c:ptCount val="1"/>
                <c:pt idx="0">
                  <c:v>iPSC</c:v>
                </c:pt>
              </c:strCache>
            </c:strRef>
          </c:tx>
          <c:spPr>
            <a:solidFill>
              <a:schemeClr val="accent1">
                <a:lumMod val="60000"/>
              </a:schemeClr>
            </a:solidFill>
            <a:ln>
              <a:noFill/>
            </a:ln>
            <a:effectLst/>
          </c:spPr>
          <c:invertIfNegative val="0"/>
          <c:cat>
            <c:strRef>
              <c:f>ProteomeTissue!$B$2:$E$2</c:f>
              <c:strCache>
                <c:ptCount val="4"/>
                <c:pt idx="0">
                  <c:v>AD</c:v>
                </c:pt>
                <c:pt idx="1">
                  <c:v>PD</c:v>
                </c:pt>
                <c:pt idx="2">
                  <c:v>HD</c:v>
                </c:pt>
                <c:pt idx="3">
                  <c:v>ALS</c:v>
                </c:pt>
              </c:strCache>
            </c:strRef>
          </c:cat>
          <c:val>
            <c:numRef>
              <c:f>ProteomeTissue!$B$9:$E$9</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6-068C-452B-A1A8-71D09E1296E6}"/>
            </c:ext>
          </c:extLst>
        </c:ser>
        <c:ser>
          <c:idx val="7"/>
          <c:order val="7"/>
          <c:tx>
            <c:strRef>
              <c:f>ProteomeTissue!$A$10</c:f>
              <c:strCache>
                <c:ptCount val="1"/>
                <c:pt idx="0">
                  <c:v>cortex</c:v>
                </c:pt>
              </c:strCache>
            </c:strRef>
          </c:tx>
          <c:spPr>
            <a:solidFill>
              <a:schemeClr val="accent2">
                <a:lumMod val="60000"/>
              </a:schemeClr>
            </a:solidFill>
            <a:ln>
              <a:noFill/>
            </a:ln>
            <a:effectLst/>
          </c:spPr>
          <c:invertIfNegative val="0"/>
          <c:cat>
            <c:strRef>
              <c:f>ProteomeTissue!$B$2:$E$2</c:f>
              <c:strCache>
                <c:ptCount val="4"/>
                <c:pt idx="0">
                  <c:v>AD</c:v>
                </c:pt>
                <c:pt idx="1">
                  <c:v>PD</c:v>
                </c:pt>
                <c:pt idx="2">
                  <c:v>HD</c:v>
                </c:pt>
                <c:pt idx="3">
                  <c:v>ALS</c:v>
                </c:pt>
              </c:strCache>
            </c:strRef>
          </c:cat>
          <c:val>
            <c:numRef>
              <c:f>ProteomeTissue!$B$10:$E$10</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7-068C-452B-A1A8-71D09E1296E6}"/>
            </c:ext>
          </c:extLst>
        </c:ser>
        <c:ser>
          <c:idx val="8"/>
          <c:order val="8"/>
          <c:tx>
            <c:strRef>
              <c:f>ProteomeTissue!$A$11</c:f>
              <c:strCache>
                <c:ptCount val="1"/>
                <c:pt idx="0">
                  <c:v>Cerebral Spinal Fluid</c:v>
                </c:pt>
              </c:strCache>
            </c:strRef>
          </c:tx>
          <c:spPr>
            <a:solidFill>
              <a:schemeClr val="accent3">
                <a:lumMod val="60000"/>
              </a:schemeClr>
            </a:solidFill>
            <a:ln>
              <a:noFill/>
            </a:ln>
            <a:effectLst/>
          </c:spPr>
          <c:invertIfNegative val="0"/>
          <c:cat>
            <c:strRef>
              <c:f>ProteomeTissue!$B$2:$E$2</c:f>
              <c:strCache>
                <c:ptCount val="4"/>
                <c:pt idx="0">
                  <c:v>AD</c:v>
                </c:pt>
                <c:pt idx="1">
                  <c:v>PD</c:v>
                </c:pt>
                <c:pt idx="2">
                  <c:v>HD</c:v>
                </c:pt>
                <c:pt idx="3">
                  <c:v>ALS</c:v>
                </c:pt>
              </c:strCache>
            </c:strRef>
          </c:cat>
          <c:val>
            <c:numRef>
              <c:f>ProteomeTissue!$B$11:$E$11</c:f>
              <c:numCache>
                <c:formatCode>General</c:formatCode>
                <c:ptCount val="4"/>
                <c:pt idx="0">
                  <c:v>1</c:v>
                </c:pt>
                <c:pt idx="1">
                  <c:v>1</c:v>
                </c:pt>
                <c:pt idx="2">
                  <c:v>2.5</c:v>
                </c:pt>
                <c:pt idx="3">
                  <c:v>1</c:v>
                </c:pt>
              </c:numCache>
            </c:numRef>
          </c:val>
          <c:extLst>
            <c:ext xmlns:c16="http://schemas.microsoft.com/office/drawing/2014/chart" uri="{C3380CC4-5D6E-409C-BE32-E72D297353CC}">
              <c16:uniqueId val="{00000008-068C-452B-A1A8-71D09E1296E6}"/>
            </c:ext>
          </c:extLst>
        </c:ser>
        <c:ser>
          <c:idx val="9"/>
          <c:order val="9"/>
          <c:tx>
            <c:strRef>
              <c:f>ProteomeTissue!$A$12</c:f>
              <c:strCache>
                <c:ptCount val="1"/>
                <c:pt idx="0">
                  <c:v>Spinal Cord</c:v>
                </c:pt>
              </c:strCache>
            </c:strRef>
          </c:tx>
          <c:spPr>
            <a:solidFill>
              <a:schemeClr val="accent4">
                <a:lumMod val="60000"/>
              </a:schemeClr>
            </a:solidFill>
            <a:ln>
              <a:noFill/>
            </a:ln>
            <a:effectLst/>
          </c:spPr>
          <c:invertIfNegative val="0"/>
          <c:cat>
            <c:strRef>
              <c:f>ProteomeTissue!$B$2:$E$2</c:f>
              <c:strCache>
                <c:ptCount val="4"/>
                <c:pt idx="0">
                  <c:v>AD</c:v>
                </c:pt>
                <c:pt idx="1">
                  <c:v>PD</c:v>
                </c:pt>
                <c:pt idx="2">
                  <c:v>HD</c:v>
                </c:pt>
                <c:pt idx="3">
                  <c:v>ALS</c:v>
                </c:pt>
              </c:strCache>
            </c:strRef>
          </c:cat>
          <c:val>
            <c:numRef>
              <c:f>ProteomeTissue!$B$12:$E$12</c:f>
              <c:numCache>
                <c:formatCode>General</c:formatCode>
                <c:ptCount val="4"/>
                <c:pt idx="0">
                  <c:v>0</c:v>
                </c:pt>
                <c:pt idx="1">
                  <c:v>0</c:v>
                </c:pt>
                <c:pt idx="2">
                  <c:v>1.5</c:v>
                </c:pt>
                <c:pt idx="3">
                  <c:v>0</c:v>
                </c:pt>
              </c:numCache>
            </c:numRef>
          </c:val>
          <c:extLst>
            <c:ext xmlns:c16="http://schemas.microsoft.com/office/drawing/2014/chart" uri="{C3380CC4-5D6E-409C-BE32-E72D297353CC}">
              <c16:uniqueId val="{00000009-068C-452B-A1A8-71D09E1296E6}"/>
            </c:ext>
          </c:extLst>
        </c:ser>
        <c:dLbls>
          <c:showLegendKey val="0"/>
          <c:showVal val="0"/>
          <c:showCatName val="0"/>
          <c:showSerName val="0"/>
          <c:showPercent val="0"/>
          <c:showBubbleSize val="0"/>
        </c:dLbls>
        <c:gapWidth val="150"/>
        <c:overlap val="100"/>
        <c:axId val="1855070959"/>
        <c:axId val="2093705759"/>
      </c:barChart>
      <c:catAx>
        <c:axId val="185507095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NDD</a:t>
                </a:r>
              </a:p>
            </c:rich>
          </c:tx>
          <c:layout>
            <c:manualLayout>
              <c:xMode val="edge"/>
              <c:yMode val="edge"/>
              <c:x val="0.3122967681099359"/>
              <c:y val="0.9179040119985003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3705759"/>
        <c:crosses val="autoZero"/>
        <c:auto val="1"/>
        <c:lblAlgn val="ctr"/>
        <c:lblOffset val="100"/>
        <c:noMultiLvlLbl val="0"/>
      </c:catAx>
      <c:valAx>
        <c:axId val="20937057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studies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50709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Transcriptome experiments - Tissue</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91F-4287-8FF7-73AD63315FE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91F-4287-8FF7-73AD63315FE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E91F-4287-8FF7-73AD63315FE7}"/>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E91F-4287-8FF7-73AD63315FE7}"/>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E91F-4287-8FF7-73AD63315FE7}"/>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E91F-4287-8FF7-73AD63315FE7}"/>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E91F-4287-8FF7-73AD63315FE7}"/>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E91F-4287-8FF7-73AD63315FE7}"/>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E91F-4287-8FF7-73AD63315FE7}"/>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E91F-4287-8FF7-73AD63315FE7}"/>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5-E91F-4287-8FF7-73AD63315FE7}"/>
              </c:ext>
            </c:extLst>
          </c:dPt>
          <c:dPt>
            <c:idx val="11"/>
            <c:bubble3D val="0"/>
            <c:spPr>
              <a:solidFill>
                <a:schemeClr val="accent6">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7-E91F-4287-8FF7-73AD63315FE7}"/>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MethylomeTissue!$G$3:$G$14</c:f>
              <c:strCache>
                <c:ptCount val="12"/>
                <c:pt idx="0">
                  <c:v>Blood</c:v>
                </c:pt>
                <c:pt idx="1">
                  <c:v>Hippocampus</c:v>
                </c:pt>
                <c:pt idx="2">
                  <c:v>Enthorinal Cortex</c:v>
                </c:pt>
                <c:pt idx="3">
                  <c:v>Frontal Cortex (dorsolateral, pre, superior)</c:v>
                </c:pt>
                <c:pt idx="4">
                  <c:v>Temporal Cortex</c:v>
                </c:pt>
                <c:pt idx="5">
                  <c:v>Visual Cortex</c:v>
                </c:pt>
                <c:pt idx="6">
                  <c:v>Putamen</c:v>
                </c:pt>
                <c:pt idx="7">
                  <c:v>Cortex</c:v>
                </c:pt>
                <c:pt idx="8">
                  <c:v>Substantia Nigra</c:v>
                </c:pt>
                <c:pt idx="9">
                  <c:v>Cyngulate Gyrus</c:v>
                </c:pt>
                <c:pt idx="10">
                  <c:v>Dorsal motor nucleus of N.vagus</c:v>
                </c:pt>
                <c:pt idx="11">
                  <c:v>Cerebellum</c:v>
                </c:pt>
              </c:strCache>
            </c:strRef>
          </c:cat>
          <c:val>
            <c:numRef>
              <c:f>MethylomeTissue!$H$3:$H$14</c:f>
              <c:numCache>
                <c:formatCode>General</c:formatCode>
                <c:ptCount val="12"/>
                <c:pt idx="0">
                  <c:v>0.19047619047619055</c:v>
                </c:pt>
                <c:pt idx="1">
                  <c:v>4.7619047619047637E-2</c:v>
                </c:pt>
                <c:pt idx="2">
                  <c:v>4.7619047619047637E-2</c:v>
                </c:pt>
                <c:pt idx="3">
                  <c:v>0.47619047619047633</c:v>
                </c:pt>
                <c:pt idx="4">
                  <c:v>6.3492063492063516E-2</c:v>
                </c:pt>
                <c:pt idx="5">
                  <c:v>1.5873015873015879E-2</c:v>
                </c:pt>
                <c:pt idx="6">
                  <c:v>2.3809523809523819E-2</c:v>
                </c:pt>
                <c:pt idx="7">
                  <c:v>2.3809523809523819E-2</c:v>
                </c:pt>
                <c:pt idx="8">
                  <c:v>1.5873015873015879E-2</c:v>
                </c:pt>
                <c:pt idx="9">
                  <c:v>1.5873015873015879E-2</c:v>
                </c:pt>
                <c:pt idx="10">
                  <c:v>1.5873015873015879E-2</c:v>
                </c:pt>
                <c:pt idx="11">
                  <c:v>6.3492063492063516E-2</c:v>
                </c:pt>
              </c:numCache>
            </c:numRef>
          </c:val>
          <c:extLst>
            <c:ext xmlns:c16="http://schemas.microsoft.com/office/drawing/2014/chart" uri="{C3380CC4-5D6E-409C-BE32-E72D297353CC}">
              <c16:uniqueId val="{0000001E-E91F-4287-8FF7-73AD63315FE7}"/>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Transcriptome</a:t>
            </a:r>
          </a:p>
          <a:p>
            <a:pPr>
              <a:defRPr/>
            </a:pPr>
            <a:r>
              <a:rPr lang="en-US"/>
              <a:t>Tissue</a:t>
            </a:r>
            <a:r>
              <a:rPr lang="en-US" baseline="0"/>
              <a:t> per NDD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MethylomeTissue!$A$3</c:f>
              <c:strCache>
                <c:ptCount val="1"/>
                <c:pt idx="0">
                  <c:v>Blood</c:v>
                </c:pt>
              </c:strCache>
            </c:strRef>
          </c:tx>
          <c:spPr>
            <a:solidFill>
              <a:schemeClr val="accent1"/>
            </a:solidFill>
            <a:ln>
              <a:noFill/>
            </a:ln>
            <a:effectLst/>
          </c:spPr>
          <c:invertIfNegative val="0"/>
          <c:cat>
            <c:strRef>
              <c:f>MethylomeTissue!$B$2:$E$2</c:f>
              <c:strCache>
                <c:ptCount val="4"/>
                <c:pt idx="0">
                  <c:v>AD</c:v>
                </c:pt>
                <c:pt idx="1">
                  <c:v>PD</c:v>
                </c:pt>
                <c:pt idx="2">
                  <c:v>HD</c:v>
                </c:pt>
                <c:pt idx="3">
                  <c:v>ALS</c:v>
                </c:pt>
              </c:strCache>
            </c:strRef>
          </c:cat>
          <c:val>
            <c:numRef>
              <c:f>MethylomeTissue!$B$3:$E$3</c:f>
              <c:numCache>
                <c:formatCode>0.0</c:formatCode>
                <c:ptCount val="4"/>
                <c:pt idx="0">
                  <c:v>0</c:v>
                </c:pt>
                <c:pt idx="1">
                  <c:v>0</c:v>
                </c:pt>
                <c:pt idx="2">
                  <c:v>2</c:v>
                </c:pt>
                <c:pt idx="3">
                  <c:v>2</c:v>
                </c:pt>
              </c:numCache>
            </c:numRef>
          </c:val>
          <c:extLst>
            <c:ext xmlns:c16="http://schemas.microsoft.com/office/drawing/2014/chart" uri="{C3380CC4-5D6E-409C-BE32-E72D297353CC}">
              <c16:uniqueId val="{00000000-DCE7-4F80-B365-8A90E5258908}"/>
            </c:ext>
          </c:extLst>
        </c:ser>
        <c:ser>
          <c:idx val="1"/>
          <c:order val="1"/>
          <c:tx>
            <c:strRef>
              <c:f>MethylomeTissue!$A$4</c:f>
              <c:strCache>
                <c:ptCount val="1"/>
                <c:pt idx="0">
                  <c:v>Hippocampus</c:v>
                </c:pt>
              </c:strCache>
            </c:strRef>
          </c:tx>
          <c:spPr>
            <a:solidFill>
              <a:schemeClr val="accent2"/>
            </a:solidFill>
            <a:ln>
              <a:noFill/>
            </a:ln>
            <a:effectLst/>
          </c:spPr>
          <c:invertIfNegative val="0"/>
          <c:cat>
            <c:strRef>
              <c:f>MethylomeTissue!$B$2:$E$2</c:f>
              <c:strCache>
                <c:ptCount val="4"/>
                <c:pt idx="0">
                  <c:v>AD</c:v>
                </c:pt>
                <c:pt idx="1">
                  <c:v>PD</c:v>
                </c:pt>
                <c:pt idx="2">
                  <c:v>HD</c:v>
                </c:pt>
                <c:pt idx="3">
                  <c:v>ALS</c:v>
                </c:pt>
              </c:strCache>
            </c:strRef>
          </c:cat>
          <c:val>
            <c:numRef>
              <c:f>MethylomeTissue!$B$4:$E$4</c:f>
              <c:numCache>
                <c:formatCode>0.0</c:formatCode>
                <c:ptCount val="4"/>
                <c:pt idx="0">
                  <c:v>1</c:v>
                </c:pt>
                <c:pt idx="1">
                  <c:v>0</c:v>
                </c:pt>
                <c:pt idx="2">
                  <c:v>0</c:v>
                </c:pt>
                <c:pt idx="3">
                  <c:v>0</c:v>
                </c:pt>
              </c:numCache>
            </c:numRef>
          </c:val>
          <c:extLst>
            <c:ext xmlns:c16="http://schemas.microsoft.com/office/drawing/2014/chart" uri="{C3380CC4-5D6E-409C-BE32-E72D297353CC}">
              <c16:uniqueId val="{00000001-DCE7-4F80-B365-8A90E5258908}"/>
            </c:ext>
          </c:extLst>
        </c:ser>
        <c:ser>
          <c:idx val="2"/>
          <c:order val="2"/>
          <c:tx>
            <c:strRef>
              <c:f>MethylomeTissue!$A$5</c:f>
              <c:strCache>
                <c:ptCount val="1"/>
                <c:pt idx="0">
                  <c:v>Enthorinal Cortex</c:v>
                </c:pt>
              </c:strCache>
            </c:strRef>
          </c:tx>
          <c:spPr>
            <a:solidFill>
              <a:schemeClr val="accent3"/>
            </a:solidFill>
            <a:ln>
              <a:noFill/>
            </a:ln>
            <a:effectLst/>
          </c:spPr>
          <c:invertIfNegative val="0"/>
          <c:cat>
            <c:strRef>
              <c:f>MethylomeTissue!$B$2:$E$2</c:f>
              <c:strCache>
                <c:ptCount val="4"/>
                <c:pt idx="0">
                  <c:v>AD</c:v>
                </c:pt>
                <c:pt idx="1">
                  <c:v>PD</c:v>
                </c:pt>
                <c:pt idx="2">
                  <c:v>HD</c:v>
                </c:pt>
                <c:pt idx="3">
                  <c:v>ALS</c:v>
                </c:pt>
              </c:strCache>
            </c:strRef>
          </c:cat>
          <c:val>
            <c:numRef>
              <c:f>MethylomeTissue!$B$5:$E$5</c:f>
              <c:numCache>
                <c:formatCode>0.0</c:formatCode>
                <c:ptCount val="4"/>
                <c:pt idx="0">
                  <c:v>1</c:v>
                </c:pt>
                <c:pt idx="1">
                  <c:v>0</c:v>
                </c:pt>
                <c:pt idx="2">
                  <c:v>0</c:v>
                </c:pt>
                <c:pt idx="3">
                  <c:v>0</c:v>
                </c:pt>
              </c:numCache>
            </c:numRef>
          </c:val>
          <c:extLst>
            <c:ext xmlns:c16="http://schemas.microsoft.com/office/drawing/2014/chart" uri="{C3380CC4-5D6E-409C-BE32-E72D297353CC}">
              <c16:uniqueId val="{00000002-DCE7-4F80-B365-8A90E5258908}"/>
            </c:ext>
          </c:extLst>
        </c:ser>
        <c:ser>
          <c:idx val="3"/>
          <c:order val="3"/>
          <c:tx>
            <c:strRef>
              <c:f>MethylomeTissue!$A$6</c:f>
              <c:strCache>
                <c:ptCount val="1"/>
                <c:pt idx="0">
                  <c:v>Frontal Cortex (dorsolateral, pre, superior)</c:v>
                </c:pt>
              </c:strCache>
            </c:strRef>
          </c:tx>
          <c:spPr>
            <a:solidFill>
              <a:schemeClr val="accent4"/>
            </a:solidFill>
            <a:ln>
              <a:noFill/>
            </a:ln>
            <a:effectLst/>
          </c:spPr>
          <c:invertIfNegative val="0"/>
          <c:cat>
            <c:strRef>
              <c:f>MethylomeTissue!$B$2:$E$2</c:f>
              <c:strCache>
                <c:ptCount val="4"/>
                <c:pt idx="0">
                  <c:v>AD</c:v>
                </c:pt>
                <c:pt idx="1">
                  <c:v>PD</c:v>
                </c:pt>
                <c:pt idx="2">
                  <c:v>HD</c:v>
                </c:pt>
                <c:pt idx="3">
                  <c:v>ALS</c:v>
                </c:pt>
              </c:strCache>
            </c:strRef>
          </c:cat>
          <c:val>
            <c:numRef>
              <c:f>MethylomeTissue!$B$6:$E$6</c:f>
              <c:numCache>
                <c:formatCode>0.0</c:formatCode>
                <c:ptCount val="4"/>
                <c:pt idx="0">
                  <c:v>7</c:v>
                </c:pt>
                <c:pt idx="1">
                  <c:v>3</c:v>
                </c:pt>
                <c:pt idx="2">
                  <c:v>0</c:v>
                </c:pt>
                <c:pt idx="3">
                  <c:v>0</c:v>
                </c:pt>
              </c:numCache>
            </c:numRef>
          </c:val>
          <c:extLst>
            <c:ext xmlns:c16="http://schemas.microsoft.com/office/drawing/2014/chart" uri="{C3380CC4-5D6E-409C-BE32-E72D297353CC}">
              <c16:uniqueId val="{00000003-DCE7-4F80-B365-8A90E5258908}"/>
            </c:ext>
          </c:extLst>
        </c:ser>
        <c:ser>
          <c:idx val="4"/>
          <c:order val="4"/>
          <c:tx>
            <c:strRef>
              <c:f>MethylomeTissue!$A$7</c:f>
              <c:strCache>
                <c:ptCount val="1"/>
                <c:pt idx="0">
                  <c:v>Temporal Cortex</c:v>
                </c:pt>
              </c:strCache>
            </c:strRef>
          </c:tx>
          <c:spPr>
            <a:solidFill>
              <a:schemeClr val="accent5"/>
            </a:solidFill>
            <a:ln>
              <a:noFill/>
            </a:ln>
            <a:effectLst/>
          </c:spPr>
          <c:invertIfNegative val="0"/>
          <c:cat>
            <c:strRef>
              <c:f>MethylomeTissue!$B$2:$E$2</c:f>
              <c:strCache>
                <c:ptCount val="4"/>
                <c:pt idx="0">
                  <c:v>AD</c:v>
                </c:pt>
                <c:pt idx="1">
                  <c:v>PD</c:v>
                </c:pt>
                <c:pt idx="2">
                  <c:v>HD</c:v>
                </c:pt>
                <c:pt idx="3">
                  <c:v>ALS</c:v>
                </c:pt>
              </c:strCache>
            </c:strRef>
          </c:cat>
          <c:val>
            <c:numRef>
              <c:f>MethylomeTissue!$B$7:$E$7</c:f>
              <c:numCache>
                <c:formatCode>0.0</c:formatCode>
                <c:ptCount val="4"/>
                <c:pt idx="0">
                  <c:v>0.33333333333333331</c:v>
                </c:pt>
                <c:pt idx="1">
                  <c:v>1</c:v>
                </c:pt>
                <c:pt idx="2">
                  <c:v>0</c:v>
                </c:pt>
                <c:pt idx="3">
                  <c:v>0</c:v>
                </c:pt>
              </c:numCache>
            </c:numRef>
          </c:val>
          <c:extLst>
            <c:ext xmlns:c16="http://schemas.microsoft.com/office/drawing/2014/chart" uri="{C3380CC4-5D6E-409C-BE32-E72D297353CC}">
              <c16:uniqueId val="{00000004-DCE7-4F80-B365-8A90E5258908}"/>
            </c:ext>
          </c:extLst>
        </c:ser>
        <c:ser>
          <c:idx val="5"/>
          <c:order val="5"/>
          <c:tx>
            <c:strRef>
              <c:f>MethylomeTissue!$A$8</c:f>
              <c:strCache>
                <c:ptCount val="1"/>
                <c:pt idx="0">
                  <c:v>Visual Cortex</c:v>
                </c:pt>
              </c:strCache>
            </c:strRef>
          </c:tx>
          <c:spPr>
            <a:solidFill>
              <a:schemeClr val="accent6"/>
            </a:solidFill>
            <a:ln>
              <a:noFill/>
            </a:ln>
            <a:effectLst/>
          </c:spPr>
          <c:invertIfNegative val="0"/>
          <c:cat>
            <c:strRef>
              <c:f>MethylomeTissue!$B$2:$E$2</c:f>
              <c:strCache>
                <c:ptCount val="4"/>
                <c:pt idx="0">
                  <c:v>AD</c:v>
                </c:pt>
                <c:pt idx="1">
                  <c:v>PD</c:v>
                </c:pt>
                <c:pt idx="2">
                  <c:v>HD</c:v>
                </c:pt>
                <c:pt idx="3">
                  <c:v>ALS</c:v>
                </c:pt>
              </c:strCache>
            </c:strRef>
          </c:cat>
          <c:val>
            <c:numRef>
              <c:f>MethylomeTissue!$B$8:$E$8</c:f>
              <c:numCache>
                <c:formatCode>0.0</c:formatCode>
                <c:ptCount val="4"/>
                <c:pt idx="0">
                  <c:v>0.33333333333333331</c:v>
                </c:pt>
                <c:pt idx="1">
                  <c:v>0</c:v>
                </c:pt>
                <c:pt idx="2">
                  <c:v>0</c:v>
                </c:pt>
                <c:pt idx="3">
                  <c:v>0</c:v>
                </c:pt>
              </c:numCache>
            </c:numRef>
          </c:val>
          <c:extLst>
            <c:ext xmlns:c16="http://schemas.microsoft.com/office/drawing/2014/chart" uri="{C3380CC4-5D6E-409C-BE32-E72D297353CC}">
              <c16:uniqueId val="{00000005-DCE7-4F80-B365-8A90E5258908}"/>
            </c:ext>
          </c:extLst>
        </c:ser>
        <c:ser>
          <c:idx val="6"/>
          <c:order val="6"/>
          <c:tx>
            <c:strRef>
              <c:f>MethylomeTissue!$A$9</c:f>
              <c:strCache>
                <c:ptCount val="1"/>
                <c:pt idx="0">
                  <c:v>Putamen</c:v>
                </c:pt>
              </c:strCache>
            </c:strRef>
          </c:tx>
          <c:spPr>
            <a:solidFill>
              <a:schemeClr val="accent1">
                <a:lumMod val="60000"/>
              </a:schemeClr>
            </a:solidFill>
            <a:ln>
              <a:noFill/>
            </a:ln>
            <a:effectLst/>
          </c:spPr>
          <c:invertIfNegative val="0"/>
          <c:cat>
            <c:strRef>
              <c:f>MethylomeTissue!$B$2:$E$2</c:f>
              <c:strCache>
                <c:ptCount val="4"/>
                <c:pt idx="0">
                  <c:v>AD</c:v>
                </c:pt>
                <c:pt idx="1">
                  <c:v>PD</c:v>
                </c:pt>
                <c:pt idx="2">
                  <c:v>HD</c:v>
                </c:pt>
                <c:pt idx="3">
                  <c:v>ALS</c:v>
                </c:pt>
              </c:strCache>
            </c:strRef>
          </c:cat>
          <c:val>
            <c:numRef>
              <c:f>MethylomeTissue!$B$9:$E$9</c:f>
              <c:numCache>
                <c:formatCode>0.0</c:formatCode>
                <c:ptCount val="4"/>
                <c:pt idx="0">
                  <c:v>0</c:v>
                </c:pt>
                <c:pt idx="1">
                  <c:v>0.5</c:v>
                </c:pt>
                <c:pt idx="2">
                  <c:v>0</c:v>
                </c:pt>
                <c:pt idx="3">
                  <c:v>0</c:v>
                </c:pt>
              </c:numCache>
            </c:numRef>
          </c:val>
          <c:extLst>
            <c:ext xmlns:c16="http://schemas.microsoft.com/office/drawing/2014/chart" uri="{C3380CC4-5D6E-409C-BE32-E72D297353CC}">
              <c16:uniqueId val="{00000006-DCE7-4F80-B365-8A90E5258908}"/>
            </c:ext>
          </c:extLst>
        </c:ser>
        <c:ser>
          <c:idx val="7"/>
          <c:order val="7"/>
          <c:tx>
            <c:strRef>
              <c:f>MethylomeTissue!$A$10</c:f>
              <c:strCache>
                <c:ptCount val="1"/>
                <c:pt idx="0">
                  <c:v>Cortex</c:v>
                </c:pt>
              </c:strCache>
            </c:strRef>
          </c:tx>
          <c:spPr>
            <a:solidFill>
              <a:schemeClr val="accent2">
                <a:lumMod val="60000"/>
              </a:schemeClr>
            </a:solidFill>
            <a:ln>
              <a:noFill/>
            </a:ln>
            <a:effectLst/>
          </c:spPr>
          <c:invertIfNegative val="0"/>
          <c:cat>
            <c:strRef>
              <c:f>MethylomeTissue!$B$2:$E$2</c:f>
              <c:strCache>
                <c:ptCount val="4"/>
                <c:pt idx="0">
                  <c:v>AD</c:v>
                </c:pt>
                <c:pt idx="1">
                  <c:v>PD</c:v>
                </c:pt>
                <c:pt idx="2">
                  <c:v>HD</c:v>
                </c:pt>
                <c:pt idx="3">
                  <c:v>ALS</c:v>
                </c:pt>
              </c:strCache>
            </c:strRef>
          </c:cat>
          <c:val>
            <c:numRef>
              <c:f>MethylomeTissue!$B$10:$E$10</c:f>
              <c:numCache>
                <c:formatCode>0.0</c:formatCode>
                <c:ptCount val="4"/>
                <c:pt idx="0">
                  <c:v>0</c:v>
                </c:pt>
                <c:pt idx="1">
                  <c:v>0.5</c:v>
                </c:pt>
                <c:pt idx="2">
                  <c:v>0</c:v>
                </c:pt>
                <c:pt idx="3">
                  <c:v>0</c:v>
                </c:pt>
              </c:numCache>
            </c:numRef>
          </c:val>
          <c:extLst>
            <c:ext xmlns:c16="http://schemas.microsoft.com/office/drawing/2014/chart" uri="{C3380CC4-5D6E-409C-BE32-E72D297353CC}">
              <c16:uniqueId val="{00000007-DCE7-4F80-B365-8A90E5258908}"/>
            </c:ext>
          </c:extLst>
        </c:ser>
        <c:ser>
          <c:idx val="8"/>
          <c:order val="8"/>
          <c:tx>
            <c:strRef>
              <c:f>MethylomeTissue!$A$11</c:f>
              <c:strCache>
                <c:ptCount val="1"/>
                <c:pt idx="0">
                  <c:v>Substantia Nigra</c:v>
                </c:pt>
              </c:strCache>
            </c:strRef>
          </c:tx>
          <c:spPr>
            <a:solidFill>
              <a:schemeClr val="accent3">
                <a:lumMod val="60000"/>
              </a:schemeClr>
            </a:solidFill>
            <a:ln>
              <a:noFill/>
            </a:ln>
            <a:effectLst/>
          </c:spPr>
          <c:invertIfNegative val="0"/>
          <c:cat>
            <c:strRef>
              <c:f>MethylomeTissue!$B$2:$E$2</c:f>
              <c:strCache>
                <c:ptCount val="4"/>
                <c:pt idx="0">
                  <c:v>AD</c:v>
                </c:pt>
                <c:pt idx="1">
                  <c:v>PD</c:v>
                </c:pt>
                <c:pt idx="2">
                  <c:v>HD</c:v>
                </c:pt>
                <c:pt idx="3">
                  <c:v>ALS</c:v>
                </c:pt>
              </c:strCache>
            </c:strRef>
          </c:cat>
          <c:val>
            <c:numRef>
              <c:f>MethylomeTissue!$B$11:$E$11</c:f>
              <c:numCache>
                <c:formatCode>0.0</c:formatCode>
                <c:ptCount val="4"/>
                <c:pt idx="0">
                  <c:v>0</c:v>
                </c:pt>
                <c:pt idx="1">
                  <c:v>0.33333333333333331</c:v>
                </c:pt>
                <c:pt idx="2">
                  <c:v>0</c:v>
                </c:pt>
                <c:pt idx="3">
                  <c:v>0</c:v>
                </c:pt>
              </c:numCache>
            </c:numRef>
          </c:val>
          <c:extLst>
            <c:ext xmlns:c16="http://schemas.microsoft.com/office/drawing/2014/chart" uri="{C3380CC4-5D6E-409C-BE32-E72D297353CC}">
              <c16:uniqueId val="{00000008-DCE7-4F80-B365-8A90E5258908}"/>
            </c:ext>
          </c:extLst>
        </c:ser>
        <c:ser>
          <c:idx val="9"/>
          <c:order val="9"/>
          <c:tx>
            <c:strRef>
              <c:f>MethylomeTissue!$A$12</c:f>
              <c:strCache>
                <c:ptCount val="1"/>
                <c:pt idx="0">
                  <c:v>Cyngulate Gyrus</c:v>
                </c:pt>
              </c:strCache>
            </c:strRef>
          </c:tx>
          <c:spPr>
            <a:solidFill>
              <a:schemeClr val="accent4">
                <a:lumMod val="60000"/>
              </a:schemeClr>
            </a:solidFill>
            <a:ln>
              <a:noFill/>
            </a:ln>
            <a:effectLst/>
          </c:spPr>
          <c:invertIfNegative val="0"/>
          <c:cat>
            <c:strRef>
              <c:f>MethylomeTissue!$B$2:$E$2</c:f>
              <c:strCache>
                <c:ptCount val="4"/>
                <c:pt idx="0">
                  <c:v>AD</c:v>
                </c:pt>
                <c:pt idx="1">
                  <c:v>PD</c:v>
                </c:pt>
                <c:pt idx="2">
                  <c:v>HD</c:v>
                </c:pt>
                <c:pt idx="3">
                  <c:v>ALS</c:v>
                </c:pt>
              </c:strCache>
            </c:strRef>
          </c:cat>
          <c:val>
            <c:numRef>
              <c:f>MethylomeTissue!$B$12:$E$12</c:f>
              <c:numCache>
                <c:formatCode>0.0</c:formatCode>
                <c:ptCount val="4"/>
                <c:pt idx="0">
                  <c:v>0</c:v>
                </c:pt>
                <c:pt idx="1">
                  <c:v>0.33333333333333331</c:v>
                </c:pt>
                <c:pt idx="2">
                  <c:v>0</c:v>
                </c:pt>
                <c:pt idx="3">
                  <c:v>0</c:v>
                </c:pt>
              </c:numCache>
            </c:numRef>
          </c:val>
          <c:extLst>
            <c:ext xmlns:c16="http://schemas.microsoft.com/office/drawing/2014/chart" uri="{C3380CC4-5D6E-409C-BE32-E72D297353CC}">
              <c16:uniqueId val="{00000009-DCE7-4F80-B365-8A90E5258908}"/>
            </c:ext>
          </c:extLst>
        </c:ser>
        <c:ser>
          <c:idx val="10"/>
          <c:order val="10"/>
          <c:tx>
            <c:strRef>
              <c:f>MethylomeTissue!$A$13</c:f>
              <c:strCache>
                <c:ptCount val="1"/>
                <c:pt idx="0">
                  <c:v>Dorsal motor nucleus of N.vagus</c:v>
                </c:pt>
              </c:strCache>
            </c:strRef>
          </c:tx>
          <c:spPr>
            <a:solidFill>
              <a:schemeClr val="accent5">
                <a:lumMod val="60000"/>
              </a:schemeClr>
            </a:solidFill>
            <a:ln>
              <a:noFill/>
            </a:ln>
            <a:effectLst/>
          </c:spPr>
          <c:invertIfNegative val="0"/>
          <c:cat>
            <c:strRef>
              <c:f>MethylomeTissue!$B$2:$E$2</c:f>
              <c:strCache>
                <c:ptCount val="4"/>
                <c:pt idx="0">
                  <c:v>AD</c:v>
                </c:pt>
                <c:pt idx="1">
                  <c:v>PD</c:v>
                </c:pt>
                <c:pt idx="2">
                  <c:v>HD</c:v>
                </c:pt>
                <c:pt idx="3">
                  <c:v>ALS</c:v>
                </c:pt>
              </c:strCache>
            </c:strRef>
          </c:cat>
          <c:val>
            <c:numRef>
              <c:f>MethylomeTissue!$B$13:$E$13</c:f>
              <c:numCache>
                <c:formatCode>0.0</c:formatCode>
                <c:ptCount val="4"/>
                <c:pt idx="0">
                  <c:v>0</c:v>
                </c:pt>
                <c:pt idx="1">
                  <c:v>0.33333333333333331</c:v>
                </c:pt>
                <c:pt idx="2">
                  <c:v>0</c:v>
                </c:pt>
                <c:pt idx="3">
                  <c:v>0</c:v>
                </c:pt>
              </c:numCache>
            </c:numRef>
          </c:val>
          <c:extLst>
            <c:ext xmlns:c16="http://schemas.microsoft.com/office/drawing/2014/chart" uri="{C3380CC4-5D6E-409C-BE32-E72D297353CC}">
              <c16:uniqueId val="{0000000A-DCE7-4F80-B365-8A90E5258908}"/>
            </c:ext>
          </c:extLst>
        </c:ser>
        <c:ser>
          <c:idx val="11"/>
          <c:order val="11"/>
          <c:tx>
            <c:strRef>
              <c:f>MethylomeTissue!$A$14</c:f>
              <c:strCache>
                <c:ptCount val="1"/>
                <c:pt idx="0">
                  <c:v>Cerebellum</c:v>
                </c:pt>
              </c:strCache>
            </c:strRef>
          </c:tx>
          <c:spPr>
            <a:solidFill>
              <a:schemeClr val="accent6">
                <a:lumMod val="60000"/>
              </a:schemeClr>
            </a:solidFill>
            <a:ln>
              <a:noFill/>
            </a:ln>
            <a:effectLst/>
          </c:spPr>
          <c:invertIfNegative val="0"/>
          <c:cat>
            <c:strRef>
              <c:f>MethylomeTissue!$B$2:$E$2</c:f>
              <c:strCache>
                <c:ptCount val="4"/>
                <c:pt idx="0">
                  <c:v>AD</c:v>
                </c:pt>
                <c:pt idx="1">
                  <c:v>PD</c:v>
                </c:pt>
                <c:pt idx="2">
                  <c:v>HD</c:v>
                </c:pt>
                <c:pt idx="3">
                  <c:v>ALS</c:v>
                </c:pt>
              </c:strCache>
            </c:strRef>
          </c:cat>
          <c:val>
            <c:numRef>
              <c:f>MethylomeTissue!$B$14:$E$14</c:f>
              <c:numCache>
                <c:formatCode>0.0</c:formatCode>
                <c:ptCount val="4"/>
                <c:pt idx="0">
                  <c:v>0.33333333333333331</c:v>
                </c:pt>
                <c:pt idx="1">
                  <c:v>1</c:v>
                </c:pt>
                <c:pt idx="2">
                  <c:v>0</c:v>
                </c:pt>
                <c:pt idx="3">
                  <c:v>0</c:v>
                </c:pt>
              </c:numCache>
            </c:numRef>
          </c:val>
          <c:extLst>
            <c:ext xmlns:c16="http://schemas.microsoft.com/office/drawing/2014/chart" uri="{C3380CC4-5D6E-409C-BE32-E72D297353CC}">
              <c16:uniqueId val="{0000000B-DCE7-4F80-B365-8A90E5258908}"/>
            </c:ext>
          </c:extLst>
        </c:ser>
        <c:dLbls>
          <c:showLegendKey val="0"/>
          <c:showVal val="0"/>
          <c:showCatName val="0"/>
          <c:showSerName val="0"/>
          <c:showPercent val="0"/>
          <c:showBubbleSize val="0"/>
        </c:dLbls>
        <c:gapWidth val="150"/>
        <c:overlap val="100"/>
        <c:axId val="85688511"/>
        <c:axId val="91675199"/>
      </c:barChart>
      <c:catAx>
        <c:axId val="8568851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NDD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675199"/>
        <c:crosses val="autoZero"/>
        <c:auto val="1"/>
        <c:lblAlgn val="ctr"/>
        <c:lblOffset val="100"/>
        <c:noMultiLvlLbl val="0"/>
      </c:catAx>
      <c:valAx>
        <c:axId val="916751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0" i="0" baseline="0">
                    <a:effectLst/>
                  </a:rPr>
                  <a:t>number of studies</a:t>
                </a:r>
                <a:endParaRPr lang="en-US" sz="700">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8511"/>
        <c:crosses val="autoZero"/>
        <c:crossBetween val="between"/>
      </c:valAx>
      <c:spPr>
        <a:noFill/>
        <a:ln>
          <a:noFill/>
        </a:ln>
        <a:effectLst/>
      </c:spPr>
    </c:plotArea>
    <c:legend>
      <c:legendPos val="r"/>
      <c:layout>
        <c:manualLayout>
          <c:xMode val="edge"/>
          <c:yMode val="edge"/>
          <c:x val="0.67265208032077206"/>
          <c:y val="0.15612954076006771"/>
          <c:w val="0.31352091008578736"/>
          <c:h val="0.8040624174936713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2"/>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Transcriptomic method (percentage)</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AF75-4069-B52E-07B91FFB4D65}"/>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AF75-4069-B52E-07B91FFB4D65}"/>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AF75-4069-B52E-07B91FFB4D6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TranscriptomeMethods!$G$3:$G$5</c:f>
              <c:strCache>
                <c:ptCount val="3"/>
                <c:pt idx="0">
                  <c:v>MicroArray</c:v>
                </c:pt>
                <c:pt idx="1">
                  <c:v>RNA-Seq</c:v>
                </c:pt>
                <c:pt idx="2">
                  <c:v>RNA-seq single cell</c:v>
                </c:pt>
              </c:strCache>
            </c:strRef>
          </c:cat>
          <c:val>
            <c:numRef>
              <c:f>TranscriptomeMethods!$H$3:$H$5</c:f>
              <c:numCache>
                <c:formatCode>General</c:formatCode>
                <c:ptCount val="3"/>
                <c:pt idx="0">
                  <c:v>0.56097560975609762</c:v>
                </c:pt>
                <c:pt idx="1">
                  <c:v>0.3902439024390244</c:v>
                </c:pt>
                <c:pt idx="2">
                  <c:v>4.878048780487805E-2</c:v>
                </c:pt>
              </c:numCache>
            </c:numRef>
          </c:val>
          <c:extLst>
            <c:ext xmlns:c16="http://schemas.microsoft.com/office/drawing/2014/chart" uri="{C3380CC4-5D6E-409C-BE32-E72D297353CC}">
              <c16:uniqueId val="{00000000-5C0E-48CC-91F1-468ECF80560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Transcriptomic method per NDD</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barChart>
        <c:barDir val="col"/>
        <c:grouping val="stacked"/>
        <c:varyColors val="0"/>
        <c:ser>
          <c:idx val="0"/>
          <c:order val="0"/>
          <c:tx>
            <c:strRef>
              <c:f>TranscriptomeMethods!$A$3</c:f>
              <c:strCache>
                <c:ptCount val="1"/>
                <c:pt idx="0">
                  <c:v>MicroArray</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cat>
            <c:strRef>
              <c:f>TranscriptomeMethods!$B$2:$E$2</c:f>
              <c:strCache>
                <c:ptCount val="4"/>
                <c:pt idx="0">
                  <c:v>AD</c:v>
                </c:pt>
                <c:pt idx="1">
                  <c:v>PD</c:v>
                </c:pt>
                <c:pt idx="2">
                  <c:v>HD</c:v>
                </c:pt>
                <c:pt idx="3">
                  <c:v>ALS</c:v>
                </c:pt>
              </c:strCache>
            </c:strRef>
          </c:cat>
          <c:val>
            <c:numRef>
              <c:f>TranscriptomeMethods!$B$3:$E$3</c:f>
              <c:numCache>
                <c:formatCode>General</c:formatCode>
                <c:ptCount val="4"/>
                <c:pt idx="0">
                  <c:v>7</c:v>
                </c:pt>
                <c:pt idx="1">
                  <c:v>11</c:v>
                </c:pt>
                <c:pt idx="2">
                  <c:v>2</c:v>
                </c:pt>
                <c:pt idx="3">
                  <c:v>3</c:v>
                </c:pt>
              </c:numCache>
            </c:numRef>
          </c:val>
          <c:extLst>
            <c:ext xmlns:c16="http://schemas.microsoft.com/office/drawing/2014/chart" uri="{C3380CC4-5D6E-409C-BE32-E72D297353CC}">
              <c16:uniqueId val="{00000000-18C8-451D-AA22-378CF0F4CB6B}"/>
            </c:ext>
          </c:extLst>
        </c:ser>
        <c:ser>
          <c:idx val="1"/>
          <c:order val="1"/>
          <c:tx>
            <c:strRef>
              <c:f>TranscriptomeMethods!$A$4</c:f>
              <c:strCache>
                <c:ptCount val="1"/>
                <c:pt idx="0">
                  <c:v>RNA-Seq</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cat>
            <c:strRef>
              <c:f>TranscriptomeMethods!$B$2:$E$2</c:f>
              <c:strCache>
                <c:ptCount val="4"/>
                <c:pt idx="0">
                  <c:v>AD</c:v>
                </c:pt>
                <c:pt idx="1">
                  <c:v>PD</c:v>
                </c:pt>
                <c:pt idx="2">
                  <c:v>HD</c:v>
                </c:pt>
                <c:pt idx="3">
                  <c:v>ALS</c:v>
                </c:pt>
              </c:strCache>
            </c:strRef>
          </c:cat>
          <c:val>
            <c:numRef>
              <c:f>TranscriptomeMethods!$B$4:$E$4</c:f>
              <c:numCache>
                <c:formatCode>General</c:formatCode>
                <c:ptCount val="4"/>
                <c:pt idx="0">
                  <c:v>3</c:v>
                </c:pt>
                <c:pt idx="1">
                  <c:v>1</c:v>
                </c:pt>
                <c:pt idx="2">
                  <c:v>7</c:v>
                </c:pt>
                <c:pt idx="3">
                  <c:v>5</c:v>
                </c:pt>
              </c:numCache>
            </c:numRef>
          </c:val>
          <c:extLst>
            <c:ext xmlns:c16="http://schemas.microsoft.com/office/drawing/2014/chart" uri="{C3380CC4-5D6E-409C-BE32-E72D297353CC}">
              <c16:uniqueId val="{00000001-18C8-451D-AA22-378CF0F4CB6B}"/>
            </c:ext>
          </c:extLst>
        </c:ser>
        <c:ser>
          <c:idx val="2"/>
          <c:order val="2"/>
          <c:tx>
            <c:strRef>
              <c:f>TranscriptomeMethods!$A$5</c:f>
              <c:strCache>
                <c:ptCount val="1"/>
                <c:pt idx="0">
                  <c:v>RNA-seq single cell</c:v>
                </c:pt>
              </c:strCache>
            </c:strRef>
          </c:tx>
          <c:spPr>
            <a:pattFill prst="narHorz">
              <a:fgClr>
                <a:schemeClr val="accent3"/>
              </a:fgClr>
              <a:bgClr>
                <a:schemeClr val="accent3">
                  <a:lumMod val="20000"/>
                  <a:lumOff val="80000"/>
                </a:schemeClr>
              </a:bgClr>
            </a:pattFill>
            <a:ln>
              <a:noFill/>
            </a:ln>
            <a:effectLst>
              <a:innerShdw blurRad="114300">
                <a:schemeClr val="accent3"/>
              </a:innerShdw>
            </a:effectLst>
          </c:spPr>
          <c:invertIfNegative val="0"/>
          <c:cat>
            <c:strRef>
              <c:f>TranscriptomeMethods!$B$2:$E$2</c:f>
              <c:strCache>
                <c:ptCount val="4"/>
                <c:pt idx="0">
                  <c:v>AD</c:v>
                </c:pt>
                <c:pt idx="1">
                  <c:v>PD</c:v>
                </c:pt>
                <c:pt idx="2">
                  <c:v>HD</c:v>
                </c:pt>
                <c:pt idx="3">
                  <c:v>ALS</c:v>
                </c:pt>
              </c:strCache>
            </c:strRef>
          </c:cat>
          <c:val>
            <c:numRef>
              <c:f>TranscriptomeMethods!$B$5:$E$5</c:f>
              <c:numCache>
                <c:formatCode>General</c:formatCode>
                <c:ptCount val="4"/>
                <c:pt idx="0">
                  <c:v>1</c:v>
                </c:pt>
                <c:pt idx="1">
                  <c:v>0</c:v>
                </c:pt>
                <c:pt idx="2">
                  <c:v>1</c:v>
                </c:pt>
                <c:pt idx="3">
                  <c:v>0</c:v>
                </c:pt>
              </c:numCache>
            </c:numRef>
          </c:val>
          <c:extLst>
            <c:ext xmlns:c16="http://schemas.microsoft.com/office/drawing/2014/chart" uri="{C3380CC4-5D6E-409C-BE32-E72D297353CC}">
              <c16:uniqueId val="{00000002-18C8-451D-AA22-378CF0F4CB6B}"/>
            </c:ext>
          </c:extLst>
        </c:ser>
        <c:dLbls>
          <c:showLegendKey val="0"/>
          <c:showVal val="0"/>
          <c:showCatName val="0"/>
          <c:showSerName val="0"/>
          <c:showPercent val="0"/>
          <c:showBubbleSize val="0"/>
        </c:dLbls>
        <c:gapWidth val="150"/>
        <c:overlap val="100"/>
        <c:axId val="91485823"/>
        <c:axId val="85172943"/>
      </c:barChart>
      <c:catAx>
        <c:axId val="91485823"/>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172943"/>
        <c:crosses val="autoZero"/>
        <c:auto val="1"/>
        <c:lblAlgn val="ctr"/>
        <c:lblOffset val="100"/>
        <c:noMultiLvlLbl val="0"/>
      </c:catAx>
      <c:valAx>
        <c:axId val="85172943"/>
        <c:scaling>
          <c:orientation val="minMax"/>
        </c:scaling>
        <c:delete val="0"/>
        <c:axPos val="l"/>
        <c:majorGridlines>
          <c:spPr>
            <a:ln>
              <a:solidFill>
                <a:schemeClr val="tx1">
                  <a:lumMod val="15000"/>
                  <a:lumOff val="85000"/>
                </a:schemeClr>
              </a:solidFill>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8582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sz="1800" b="1" i="0" u="none" strike="noStrike" cap="all" baseline="0">
                <a:effectLst/>
              </a:rPr>
              <a:t>Methylomic</a:t>
            </a:r>
            <a:r>
              <a:rPr lang="en-US"/>
              <a:t> method (percentage)</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2531-42DC-9729-473E96D9702F}"/>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2531-42DC-9729-473E96D9702F}"/>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2531-42DC-9729-473E96D9702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MethylomeMethods!$G$3:$G$5</c:f>
              <c:strCache>
                <c:ptCount val="3"/>
                <c:pt idx="0">
                  <c:v>Bisulfite treatment and Illumina Infinium BeadArray</c:v>
                </c:pt>
                <c:pt idx="1">
                  <c:v>Bisulfite padlock probe sequencing (BSPP)</c:v>
                </c:pt>
                <c:pt idx="2">
                  <c:v>Reduced representation bisulfite sequencing (RRBS)</c:v>
                </c:pt>
              </c:strCache>
            </c:strRef>
          </c:cat>
          <c:val>
            <c:numRef>
              <c:f>MethylomeMethods!$H$3:$H$5</c:f>
              <c:numCache>
                <c:formatCode>General</c:formatCode>
                <c:ptCount val="3"/>
                <c:pt idx="0">
                  <c:v>0.80952380952380953</c:v>
                </c:pt>
                <c:pt idx="1">
                  <c:v>0.14285714285714285</c:v>
                </c:pt>
                <c:pt idx="2">
                  <c:v>4.7619047619047616E-2</c:v>
                </c:pt>
              </c:numCache>
            </c:numRef>
          </c:val>
          <c:extLst>
            <c:ext xmlns:c16="http://schemas.microsoft.com/office/drawing/2014/chart" uri="{C3380CC4-5D6E-409C-BE32-E72D297353CC}">
              <c16:uniqueId val="{00000006-2531-42DC-9729-473E96D9702F}"/>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Methylomic method per NDD</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barChart>
        <c:barDir val="col"/>
        <c:grouping val="stacked"/>
        <c:varyColors val="0"/>
        <c:ser>
          <c:idx val="0"/>
          <c:order val="0"/>
          <c:tx>
            <c:strRef>
              <c:f>MethylomeMethods!$A$3</c:f>
              <c:strCache>
                <c:ptCount val="1"/>
                <c:pt idx="0">
                  <c:v>Bisulfite treatment and Illumina Infinium BeadArray</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cat>
            <c:strRef>
              <c:f>MethylomeMethods!$B$2:$E$2</c:f>
              <c:strCache>
                <c:ptCount val="4"/>
                <c:pt idx="0">
                  <c:v>AD</c:v>
                </c:pt>
                <c:pt idx="1">
                  <c:v>PD</c:v>
                </c:pt>
                <c:pt idx="2">
                  <c:v>HD</c:v>
                </c:pt>
                <c:pt idx="3">
                  <c:v>ALS</c:v>
                </c:pt>
              </c:strCache>
            </c:strRef>
          </c:cat>
          <c:val>
            <c:numRef>
              <c:f>MethylomeMethods!$B$3:$E$3</c:f>
              <c:numCache>
                <c:formatCode>General</c:formatCode>
                <c:ptCount val="4"/>
                <c:pt idx="0">
                  <c:v>9</c:v>
                </c:pt>
                <c:pt idx="1">
                  <c:v>5</c:v>
                </c:pt>
                <c:pt idx="2">
                  <c:v>2</c:v>
                </c:pt>
                <c:pt idx="3">
                  <c:v>1</c:v>
                </c:pt>
              </c:numCache>
            </c:numRef>
          </c:val>
          <c:extLst>
            <c:ext xmlns:c16="http://schemas.microsoft.com/office/drawing/2014/chart" uri="{C3380CC4-5D6E-409C-BE32-E72D297353CC}">
              <c16:uniqueId val="{00000000-BF0E-48BE-9179-4941D8C16A75}"/>
            </c:ext>
          </c:extLst>
        </c:ser>
        <c:ser>
          <c:idx val="1"/>
          <c:order val="1"/>
          <c:tx>
            <c:strRef>
              <c:f>MethylomeMethods!$A$4</c:f>
              <c:strCache>
                <c:ptCount val="1"/>
                <c:pt idx="0">
                  <c:v>Bisulfite padlock probe sequencing (BSPP)</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cat>
            <c:strRef>
              <c:f>MethylomeMethods!$B$2:$E$2</c:f>
              <c:strCache>
                <c:ptCount val="4"/>
                <c:pt idx="0">
                  <c:v>AD</c:v>
                </c:pt>
                <c:pt idx="1">
                  <c:v>PD</c:v>
                </c:pt>
                <c:pt idx="2">
                  <c:v>HD</c:v>
                </c:pt>
                <c:pt idx="3">
                  <c:v>ALS</c:v>
                </c:pt>
              </c:strCache>
            </c:strRef>
          </c:cat>
          <c:val>
            <c:numRef>
              <c:f>MethylomeMethods!$B$4:$E$4</c:f>
              <c:numCache>
                <c:formatCode>General</c:formatCode>
                <c:ptCount val="4"/>
                <c:pt idx="0">
                  <c:v>1</c:v>
                </c:pt>
                <c:pt idx="1">
                  <c:v>2</c:v>
                </c:pt>
                <c:pt idx="2">
                  <c:v>0</c:v>
                </c:pt>
                <c:pt idx="3">
                  <c:v>0</c:v>
                </c:pt>
              </c:numCache>
            </c:numRef>
          </c:val>
          <c:extLst>
            <c:ext xmlns:c16="http://schemas.microsoft.com/office/drawing/2014/chart" uri="{C3380CC4-5D6E-409C-BE32-E72D297353CC}">
              <c16:uniqueId val="{00000001-BF0E-48BE-9179-4941D8C16A75}"/>
            </c:ext>
          </c:extLst>
        </c:ser>
        <c:ser>
          <c:idx val="2"/>
          <c:order val="2"/>
          <c:tx>
            <c:strRef>
              <c:f>MethylomeMethods!$A$5</c:f>
              <c:strCache>
                <c:ptCount val="1"/>
                <c:pt idx="0">
                  <c:v>Reduced representation bisulfite sequencing (RRBS)</c:v>
                </c:pt>
              </c:strCache>
            </c:strRef>
          </c:tx>
          <c:spPr>
            <a:pattFill prst="narHorz">
              <a:fgClr>
                <a:schemeClr val="accent3"/>
              </a:fgClr>
              <a:bgClr>
                <a:schemeClr val="accent3">
                  <a:lumMod val="20000"/>
                  <a:lumOff val="80000"/>
                </a:schemeClr>
              </a:bgClr>
            </a:pattFill>
            <a:ln>
              <a:noFill/>
            </a:ln>
            <a:effectLst>
              <a:innerShdw blurRad="114300">
                <a:schemeClr val="accent3"/>
              </a:innerShdw>
            </a:effectLst>
          </c:spPr>
          <c:invertIfNegative val="0"/>
          <c:cat>
            <c:strRef>
              <c:f>MethylomeMethods!$B$2:$E$2</c:f>
              <c:strCache>
                <c:ptCount val="4"/>
                <c:pt idx="0">
                  <c:v>AD</c:v>
                </c:pt>
                <c:pt idx="1">
                  <c:v>PD</c:v>
                </c:pt>
                <c:pt idx="2">
                  <c:v>HD</c:v>
                </c:pt>
                <c:pt idx="3">
                  <c:v>ALS</c:v>
                </c:pt>
              </c:strCache>
            </c:strRef>
          </c:cat>
          <c:val>
            <c:numRef>
              <c:f>MethylomeMethods!$B$5:$E$5</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2-BF0E-48BE-9179-4941D8C16A75}"/>
            </c:ext>
          </c:extLst>
        </c:ser>
        <c:dLbls>
          <c:showLegendKey val="0"/>
          <c:showVal val="0"/>
          <c:showCatName val="0"/>
          <c:showSerName val="0"/>
          <c:showPercent val="0"/>
          <c:showBubbleSize val="0"/>
        </c:dLbls>
        <c:gapWidth val="150"/>
        <c:overlap val="100"/>
        <c:axId val="91485823"/>
        <c:axId val="85172943"/>
      </c:barChart>
      <c:catAx>
        <c:axId val="91485823"/>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172943"/>
        <c:crosses val="autoZero"/>
        <c:auto val="1"/>
        <c:lblAlgn val="ctr"/>
        <c:lblOffset val="100"/>
        <c:noMultiLvlLbl val="0"/>
      </c:catAx>
      <c:valAx>
        <c:axId val="85172943"/>
        <c:scaling>
          <c:orientation val="minMax"/>
        </c:scaling>
        <c:delete val="0"/>
        <c:axPos val="l"/>
        <c:majorGridlines>
          <c:spPr>
            <a:ln>
              <a:solidFill>
                <a:schemeClr val="tx1">
                  <a:lumMod val="15000"/>
                  <a:lumOff val="85000"/>
                </a:schemeClr>
              </a:solidFill>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8582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Transcriptome patients </a:t>
            </a:r>
          </a:p>
          <a:p>
            <a:pPr>
              <a:defRPr/>
            </a:pPr>
            <a:r>
              <a:rPr lang="en-US"/>
              <a:t>Disease states per disease</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barChart>
        <c:barDir val="bar"/>
        <c:grouping val="stacked"/>
        <c:varyColors val="0"/>
        <c:ser>
          <c:idx val="0"/>
          <c:order val="0"/>
          <c:tx>
            <c:strRef>
              <c:f>TranscriptomeState!$A$3</c:f>
              <c:strCache>
                <c:ptCount val="1"/>
                <c:pt idx="0">
                  <c:v>severe</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cat>
            <c:strRef>
              <c:f>TranscriptomeState!$B$2:$E$2</c:f>
              <c:strCache>
                <c:ptCount val="4"/>
                <c:pt idx="0">
                  <c:v>AD</c:v>
                </c:pt>
                <c:pt idx="1">
                  <c:v>PD</c:v>
                </c:pt>
                <c:pt idx="2">
                  <c:v>HD</c:v>
                </c:pt>
                <c:pt idx="3">
                  <c:v>ALS</c:v>
                </c:pt>
              </c:strCache>
            </c:strRef>
          </c:cat>
          <c:val>
            <c:numRef>
              <c:f>TranscriptomeState!$B$3:$E$3</c:f>
              <c:numCache>
                <c:formatCode>General</c:formatCode>
                <c:ptCount val="4"/>
                <c:pt idx="0">
                  <c:v>107</c:v>
                </c:pt>
                <c:pt idx="1">
                  <c:v>147</c:v>
                </c:pt>
                <c:pt idx="2">
                  <c:v>57</c:v>
                </c:pt>
                <c:pt idx="3">
                  <c:v>33</c:v>
                </c:pt>
              </c:numCache>
            </c:numRef>
          </c:val>
          <c:extLst>
            <c:ext xmlns:c16="http://schemas.microsoft.com/office/drawing/2014/chart" uri="{C3380CC4-5D6E-409C-BE32-E72D297353CC}">
              <c16:uniqueId val="{00000000-EB77-4582-B206-4BA84B7C3DBD}"/>
            </c:ext>
          </c:extLst>
        </c:ser>
        <c:ser>
          <c:idx val="1"/>
          <c:order val="1"/>
          <c:tx>
            <c:strRef>
              <c:f>TranscriptomeState!$A$4</c:f>
              <c:strCache>
                <c:ptCount val="1"/>
                <c:pt idx="0">
                  <c:v>moderate</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cat>
            <c:strRef>
              <c:f>TranscriptomeState!$B$2:$E$2</c:f>
              <c:strCache>
                <c:ptCount val="4"/>
                <c:pt idx="0">
                  <c:v>AD</c:v>
                </c:pt>
                <c:pt idx="1">
                  <c:v>PD</c:v>
                </c:pt>
                <c:pt idx="2">
                  <c:v>HD</c:v>
                </c:pt>
                <c:pt idx="3">
                  <c:v>ALS</c:v>
                </c:pt>
              </c:strCache>
            </c:strRef>
          </c:cat>
          <c:val>
            <c:numRef>
              <c:f>TranscriptomeState!$B$4:$E$4</c:f>
              <c:numCache>
                <c:formatCode>General</c:formatCode>
                <c:ptCount val="4"/>
                <c:pt idx="0">
                  <c:v>71</c:v>
                </c:pt>
                <c:pt idx="1">
                  <c:v>0</c:v>
                </c:pt>
                <c:pt idx="2">
                  <c:v>0</c:v>
                </c:pt>
                <c:pt idx="3">
                  <c:v>397</c:v>
                </c:pt>
              </c:numCache>
            </c:numRef>
          </c:val>
          <c:extLst>
            <c:ext xmlns:c16="http://schemas.microsoft.com/office/drawing/2014/chart" uri="{C3380CC4-5D6E-409C-BE32-E72D297353CC}">
              <c16:uniqueId val="{00000001-EB77-4582-B206-4BA84B7C3DBD}"/>
            </c:ext>
          </c:extLst>
        </c:ser>
        <c:ser>
          <c:idx val="2"/>
          <c:order val="2"/>
          <c:tx>
            <c:strRef>
              <c:f>TranscriptomeState!$A$5</c:f>
              <c:strCache>
                <c:ptCount val="1"/>
                <c:pt idx="0">
                  <c:v>mild</c:v>
                </c:pt>
              </c:strCache>
            </c:strRef>
          </c:tx>
          <c:spPr>
            <a:pattFill prst="narHorz">
              <a:fgClr>
                <a:schemeClr val="accent3"/>
              </a:fgClr>
              <a:bgClr>
                <a:schemeClr val="accent3">
                  <a:lumMod val="20000"/>
                  <a:lumOff val="80000"/>
                </a:schemeClr>
              </a:bgClr>
            </a:pattFill>
            <a:ln>
              <a:noFill/>
            </a:ln>
            <a:effectLst>
              <a:innerShdw blurRad="114300">
                <a:schemeClr val="accent3"/>
              </a:innerShdw>
            </a:effectLst>
          </c:spPr>
          <c:invertIfNegative val="0"/>
          <c:cat>
            <c:strRef>
              <c:f>TranscriptomeState!$B$2:$E$2</c:f>
              <c:strCache>
                <c:ptCount val="4"/>
                <c:pt idx="0">
                  <c:v>AD</c:v>
                </c:pt>
                <c:pt idx="1">
                  <c:v>PD</c:v>
                </c:pt>
                <c:pt idx="2">
                  <c:v>HD</c:v>
                </c:pt>
                <c:pt idx="3">
                  <c:v>ALS</c:v>
                </c:pt>
              </c:strCache>
            </c:strRef>
          </c:cat>
          <c:val>
            <c:numRef>
              <c:f>TranscriptomeState!$B$5:$E$5</c:f>
              <c:numCache>
                <c:formatCode>General</c:formatCode>
                <c:ptCount val="4"/>
                <c:pt idx="0">
                  <c:v>4</c:v>
                </c:pt>
                <c:pt idx="1">
                  <c:v>90</c:v>
                </c:pt>
                <c:pt idx="2">
                  <c:v>6</c:v>
                </c:pt>
                <c:pt idx="3">
                  <c:v>0</c:v>
                </c:pt>
              </c:numCache>
            </c:numRef>
          </c:val>
          <c:extLst>
            <c:ext xmlns:c16="http://schemas.microsoft.com/office/drawing/2014/chart" uri="{C3380CC4-5D6E-409C-BE32-E72D297353CC}">
              <c16:uniqueId val="{00000002-EB77-4582-B206-4BA84B7C3DBD}"/>
            </c:ext>
          </c:extLst>
        </c:ser>
        <c:ser>
          <c:idx val="3"/>
          <c:order val="3"/>
          <c:tx>
            <c:strRef>
              <c:f>TranscriptomeState!$A$6</c:f>
              <c:strCache>
                <c:ptCount val="1"/>
                <c:pt idx="0">
                  <c:v>not stated</c:v>
                </c:pt>
              </c:strCache>
            </c:strRef>
          </c:tx>
          <c:spPr>
            <a:pattFill prst="narHorz">
              <a:fgClr>
                <a:schemeClr val="accent4"/>
              </a:fgClr>
              <a:bgClr>
                <a:schemeClr val="accent4">
                  <a:lumMod val="20000"/>
                  <a:lumOff val="80000"/>
                </a:schemeClr>
              </a:bgClr>
            </a:pattFill>
            <a:ln>
              <a:noFill/>
            </a:ln>
            <a:effectLst>
              <a:innerShdw blurRad="114300">
                <a:schemeClr val="accent4"/>
              </a:innerShdw>
            </a:effectLst>
          </c:spPr>
          <c:invertIfNegative val="0"/>
          <c:cat>
            <c:strRef>
              <c:f>TranscriptomeState!$B$2:$E$2</c:f>
              <c:strCache>
                <c:ptCount val="4"/>
                <c:pt idx="0">
                  <c:v>AD</c:v>
                </c:pt>
                <c:pt idx="1">
                  <c:v>PD</c:v>
                </c:pt>
                <c:pt idx="2">
                  <c:v>HD</c:v>
                </c:pt>
                <c:pt idx="3">
                  <c:v>ALS</c:v>
                </c:pt>
              </c:strCache>
            </c:strRef>
          </c:cat>
          <c:val>
            <c:numRef>
              <c:f>TranscriptomeState!$B$6:$E$6</c:f>
              <c:numCache>
                <c:formatCode>General</c:formatCode>
                <c:ptCount val="4"/>
                <c:pt idx="0">
                  <c:v>5</c:v>
                </c:pt>
                <c:pt idx="1">
                  <c:v>0</c:v>
                </c:pt>
                <c:pt idx="2">
                  <c:v>10</c:v>
                </c:pt>
                <c:pt idx="3">
                  <c:v>40</c:v>
                </c:pt>
              </c:numCache>
            </c:numRef>
          </c:val>
          <c:extLst>
            <c:ext xmlns:c16="http://schemas.microsoft.com/office/drawing/2014/chart" uri="{C3380CC4-5D6E-409C-BE32-E72D297353CC}">
              <c16:uniqueId val="{00000003-EB77-4582-B206-4BA84B7C3DBD}"/>
            </c:ext>
          </c:extLst>
        </c:ser>
        <c:dLbls>
          <c:showLegendKey val="0"/>
          <c:showVal val="0"/>
          <c:showCatName val="0"/>
          <c:showSerName val="0"/>
          <c:showPercent val="0"/>
          <c:showBubbleSize val="0"/>
        </c:dLbls>
        <c:gapWidth val="150"/>
        <c:overlap val="100"/>
        <c:axId val="80046015"/>
        <c:axId val="129935039"/>
      </c:barChart>
      <c:catAx>
        <c:axId val="80046015"/>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5039"/>
        <c:crosses val="autoZero"/>
        <c:auto val="1"/>
        <c:lblAlgn val="ctr"/>
        <c:lblOffset val="100"/>
        <c:noMultiLvlLbl val="0"/>
      </c:catAx>
      <c:valAx>
        <c:axId val="129935039"/>
        <c:scaling>
          <c:orientation val="minMax"/>
        </c:scaling>
        <c:delete val="0"/>
        <c:axPos val="b"/>
        <c:majorGridlines>
          <c:spPr>
            <a:ln>
              <a:solidFill>
                <a:schemeClr val="tx1">
                  <a:lumMod val="15000"/>
                  <a:lumOff val="85000"/>
                </a:schemeClr>
              </a:solidFill>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046015"/>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Proteome patients - disease state</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E23B-4EF4-A57A-E0606028A15A}"/>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E23B-4EF4-A57A-E0606028A15A}"/>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E23B-4EF4-A57A-E0606028A15A}"/>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E23B-4EF4-A57A-E0606028A15A}"/>
              </c:ext>
            </c:extLst>
          </c:dPt>
          <c:cat>
            <c:strRef>
              <c:f>ProteomeState!$G$3:$G$6</c:f>
              <c:strCache>
                <c:ptCount val="4"/>
                <c:pt idx="0">
                  <c:v>severe</c:v>
                </c:pt>
                <c:pt idx="1">
                  <c:v>moderate</c:v>
                </c:pt>
                <c:pt idx="2">
                  <c:v>mild</c:v>
                </c:pt>
                <c:pt idx="3">
                  <c:v>not stated</c:v>
                </c:pt>
              </c:strCache>
            </c:strRef>
          </c:cat>
          <c:val>
            <c:numRef>
              <c:f>ProteomeState!$H$3:$H$6</c:f>
              <c:numCache>
                <c:formatCode>General</c:formatCode>
                <c:ptCount val="4"/>
                <c:pt idx="0">
                  <c:v>0.63249999999999995</c:v>
                </c:pt>
                <c:pt idx="1">
                  <c:v>0.27416666666666667</c:v>
                </c:pt>
                <c:pt idx="2">
                  <c:v>1.8333333333333333E-2</c:v>
                </c:pt>
                <c:pt idx="3">
                  <c:v>7.4999999999999997E-2</c:v>
                </c:pt>
              </c:numCache>
            </c:numRef>
          </c:val>
          <c:extLst>
            <c:ext xmlns:c16="http://schemas.microsoft.com/office/drawing/2014/chart" uri="{C3380CC4-5D6E-409C-BE32-E72D297353CC}">
              <c16:uniqueId val="{0000000A-6E03-430B-B05D-AD4E5076F103}"/>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Proteome patients </a:t>
            </a:r>
          </a:p>
          <a:p>
            <a:pPr>
              <a:defRPr/>
            </a:pPr>
            <a:r>
              <a:rPr lang="en-US"/>
              <a:t>Disease states per disease</a:t>
            </a:r>
          </a:p>
        </c:rich>
      </c:tx>
      <c:layout>
        <c:manualLayout>
          <c:xMode val="edge"/>
          <c:yMode val="edge"/>
          <c:x val="0.28102777777777777"/>
          <c:y val="2.7777777777777776E-2"/>
        </c:manualLayout>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barChart>
        <c:barDir val="bar"/>
        <c:grouping val="stacked"/>
        <c:varyColors val="0"/>
        <c:ser>
          <c:idx val="0"/>
          <c:order val="0"/>
          <c:tx>
            <c:strRef>
              <c:f>ProteomeState!$A$3</c:f>
              <c:strCache>
                <c:ptCount val="1"/>
                <c:pt idx="0">
                  <c:v>severe</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cat>
            <c:strRef>
              <c:f>ProteomeState!$B$2:$E$2</c:f>
              <c:strCache>
                <c:ptCount val="4"/>
                <c:pt idx="0">
                  <c:v>AD</c:v>
                </c:pt>
                <c:pt idx="1">
                  <c:v>PD</c:v>
                </c:pt>
                <c:pt idx="2">
                  <c:v>HD</c:v>
                </c:pt>
                <c:pt idx="3">
                  <c:v>ALS</c:v>
                </c:pt>
              </c:strCache>
            </c:strRef>
          </c:cat>
          <c:val>
            <c:numRef>
              <c:f>ProteomeState!$B$3:$E$3</c:f>
              <c:numCache>
                <c:formatCode>General</c:formatCode>
                <c:ptCount val="4"/>
                <c:pt idx="0">
                  <c:v>513</c:v>
                </c:pt>
                <c:pt idx="1">
                  <c:v>65</c:v>
                </c:pt>
                <c:pt idx="2">
                  <c:v>19</c:v>
                </c:pt>
                <c:pt idx="3">
                  <c:v>162</c:v>
                </c:pt>
              </c:numCache>
            </c:numRef>
          </c:val>
          <c:extLst>
            <c:ext xmlns:c16="http://schemas.microsoft.com/office/drawing/2014/chart" uri="{C3380CC4-5D6E-409C-BE32-E72D297353CC}">
              <c16:uniqueId val="{00000005-96D3-4BFF-88A4-E52C4EADE531}"/>
            </c:ext>
          </c:extLst>
        </c:ser>
        <c:ser>
          <c:idx val="1"/>
          <c:order val="1"/>
          <c:tx>
            <c:strRef>
              <c:f>ProteomeState!$A$4</c:f>
              <c:strCache>
                <c:ptCount val="1"/>
                <c:pt idx="0">
                  <c:v>moderate</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cat>
            <c:strRef>
              <c:f>ProteomeState!$B$2:$E$2</c:f>
              <c:strCache>
                <c:ptCount val="4"/>
                <c:pt idx="0">
                  <c:v>AD</c:v>
                </c:pt>
                <c:pt idx="1">
                  <c:v>PD</c:v>
                </c:pt>
                <c:pt idx="2">
                  <c:v>HD</c:v>
                </c:pt>
                <c:pt idx="3">
                  <c:v>ALS</c:v>
                </c:pt>
              </c:strCache>
            </c:strRef>
          </c:cat>
          <c:val>
            <c:numRef>
              <c:f>ProteomeState!$B$4:$E$4</c:f>
              <c:numCache>
                <c:formatCode>General</c:formatCode>
                <c:ptCount val="4"/>
                <c:pt idx="0">
                  <c:v>238</c:v>
                </c:pt>
                <c:pt idx="1">
                  <c:v>81</c:v>
                </c:pt>
                <c:pt idx="2">
                  <c:v>10</c:v>
                </c:pt>
                <c:pt idx="3">
                  <c:v>0</c:v>
                </c:pt>
              </c:numCache>
            </c:numRef>
          </c:val>
          <c:extLst>
            <c:ext xmlns:c16="http://schemas.microsoft.com/office/drawing/2014/chart" uri="{C3380CC4-5D6E-409C-BE32-E72D297353CC}">
              <c16:uniqueId val="{00000006-96D3-4BFF-88A4-E52C4EADE531}"/>
            </c:ext>
          </c:extLst>
        </c:ser>
        <c:ser>
          <c:idx val="2"/>
          <c:order val="2"/>
          <c:tx>
            <c:strRef>
              <c:f>ProteomeState!$A$5</c:f>
              <c:strCache>
                <c:ptCount val="1"/>
                <c:pt idx="0">
                  <c:v>mild</c:v>
                </c:pt>
              </c:strCache>
            </c:strRef>
          </c:tx>
          <c:spPr>
            <a:pattFill prst="narHorz">
              <a:fgClr>
                <a:schemeClr val="accent3"/>
              </a:fgClr>
              <a:bgClr>
                <a:schemeClr val="accent3">
                  <a:lumMod val="20000"/>
                  <a:lumOff val="80000"/>
                </a:schemeClr>
              </a:bgClr>
            </a:pattFill>
            <a:ln>
              <a:noFill/>
            </a:ln>
            <a:effectLst>
              <a:innerShdw blurRad="114300">
                <a:schemeClr val="accent3"/>
              </a:innerShdw>
            </a:effectLst>
          </c:spPr>
          <c:invertIfNegative val="0"/>
          <c:cat>
            <c:strRef>
              <c:f>ProteomeState!$B$2:$E$2</c:f>
              <c:strCache>
                <c:ptCount val="4"/>
                <c:pt idx="0">
                  <c:v>AD</c:v>
                </c:pt>
                <c:pt idx="1">
                  <c:v>PD</c:v>
                </c:pt>
                <c:pt idx="2">
                  <c:v>HD</c:v>
                </c:pt>
                <c:pt idx="3">
                  <c:v>ALS</c:v>
                </c:pt>
              </c:strCache>
            </c:strRef>
          </c:cat>
          <c:val>
            <c:numRef>
              <c:f>ProteomeState!$B$5:$E$5</c:f>
              <c:numCache>
                <c:formatCode>General</c:formatCode>
                <c:ptCount val="4"/>
                <c:pt idx="0">
                  <c:v>12</c:v>
                </c:pt>
                <c:pt idx="1">
                  <c:v>0</c:v>
                </c:pt>
                <c:pt idx="2">
                  <c:v>10</c:v>
                </c:pt>
                <c:pt idx="3">
                  <c:v>0</c:v>
                </c:pt>
              </c:numCache>
            </c:numRef>
          </c:val>
          <c:extLst>
            <c:ext xmlns:c16="http://schemas.microsoft.com/office/drawing/2014/chart" uri="{C3380CC4-5D6E-409C-BE32-E72D297353CC}">
              <c16:uniqueId val="{00000007-96D3-4BFF-88A4-E52C4EADE531}"/>
            </c:ext>
          </c:extLst>
        </c:ser>
        <c:ser>
          <c:idx val="3"/>
          <c:order val="3"/>
          <c:tx>
            <c:strRef>
              <c:f>ProteomeState!$A$6</c:f>
              <c:strCache>
                <c:ptCount val="1"/>
                <c:pt idx="0">
                  <c:v>not stated</c:v>
                </c:pt>
              </c:strCache>
            </c:strRef>
          </c:tx>
          <c:spPr>
            <a:pattFill prst="narHorz">
              <a:fgClr>
                <a:schemeClr val="accent4"/>
              </a:fgClr>
              <a:bgClr>
                <a:schemeClr val="accent4">
                  <a:lumMod val="20000"/>
                  <a:lumOff val="80000"/>
                </a:schemeClr>
              </a:bgClr>
            </a:pattFill>
            <a:ln>
              <a:noFill/>
            </a:ln>
            <a:effectLst>
              <a:innerShdw blurRad="114300">
                <a:schemeClr val="accent4"/>
              </a:innerShdw>
            </a:effectLst>
          </c:spPr>
          <c:invertIfNegative val="0"/>
          <c:cat>
            <c:strRef>
              <c:f>ProteomeState!$B$2:$E$2</c:f>
              <c:strCache>
                <c:ptCount val="4"/>
                <c:pt idx="0">
                  <c:v>AD</c:v>
                </c:pt>
                <c:pt idx="1">
                  <c:v>PD</c:v>
                </c:pt>
                <c:pt idx="2">
                  <c:v>HD</c:v>
                </c:pt>
                <c:pt idx="3">
                  <c:v>ALS</c:v>
                </c:pt>
              </c:strCache>
            </c:strRef>
          </c:cat>
          <c:val>
            <c:numRef>
              <c:f>ProteomeState!$B$6:$E$6</c:f>
              <c:numCache>
                <c:formatCode>General</c:formatCode>
                <c:ptCount val="4"/>
                <c:pt idx="0">
                  <c:v>90</c:v>
                </c:pt>
                <c:pt idx="1">
                  <c:v>0</c:v>
                </c:pt>
                <c:pt idx="2">
                  <c:v>0</c:v>
                </c:pt>
                <c:pt idx="3">
                  <c:v>0</c:v>
                </c:pt>
              </c:numCache>
            </c:numRef>
          </c:val>
          <c:extLst>
            <c:ext xmlns:c16="http://schemas.microsoft.com/office/drawing/2014/chart" uri="{C3380CC4-5D6E-409C-BE32-E72D297353CC}">
              <c16:uniqueId val="{00000008-96D3-4BFF-88A4-E52C4EADE531}"/>
            </c:ext>
          </c:extLst>
        </c:ser>
        <c:dLbls>
          <c:showLegendKey val="0"/>
          <c:showVal val="0"/>
          <c:showCatName val="0"/>
          <c:showSerName val="0"/>
          <c:showPercent val="0"/>
          <c:showBubbleSize val="0"/>
        </c:dLbls>
        <c:gapWidth val="150"/>
        <c:overlap val="100"/>
        <c:axId val="80046015"/>
        <c:axId val="129935039"/>
      </c:barChart>
      <c:catAx>
        <c:axId val="80046015"/>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5039"/>
        <c:crosses val="autoZero"/>
        <c:auto val="1"/>
        <c:lblAlgn val="ctr"/>
        <c:lblOffset val="100"/>
        <c:noMultiLvlLbl val="0"/>
      </c:catAx>
      <c:valAx>
        <c:axId val="129935039"/>
        <c:scaling>
          <c:orientation val="minMax"/>
        </c:scaling>
        <c:delete val="0"/>
        <c:axPos val="b"/>
        <c:majorGridlines>
          <c:spPr>
            <a:ln>
              <a:solidFill>
                <a:schemeClr val="tx1">
                  <a:lumMod val="15000"/>
                  <a:lumOff val="85000"/>
                </a:schemeClr>
              </a:solidFill>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046015"/>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Methylome patients - disease state</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09AF-488B-A678-8613A93F76CD}"/>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09AF-488B-A678-8613A93F76CD}"/>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09AF-488B-A678-8613A93F76CD}"/>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09AF-488B-A678-8613A93F76CD}"/>
              </c:ext>
            </c:extLst>
          </c:dPt>
          <c:cat>
            <c:strRef>
              <c:f>MethylomeState!$G$3:$G$6</c:f>
              <c:strCache>
                <c:ptCount val="4"/>
                <c:pt idx="0">
                  <c:v>severe</c:v>
                </c:pt>
                <c:pt idx="1">
                  <c:v>moderate</c:v>
                </c:pt>
                <c:pt idx="2">
                  <c:v>mild</c:v>
                </c:pt>
                <c:pt idx="3">
                  <c:v>not stated</c:v>
                </c:pt>
              </c:strCache>
            </c:strRef>
          </c:cat>
          <c:val>
            <c:numRef>
              <c:f>MethylomeState!$H$3:$H$6</c:f>
              <c:numCache>
                <c:formatCode>General</c:formatCode>
                <c:ptCount val="4"/>
                <c:pt idx="0">
                  <c:v>0.61379310344827587</c:v>
                </c:pt>
                <c:pt idx="1">
                  <c:v>8.7356321839080459E-2</c:v>
                </c:pt>
                <c:pt idx="2">
                  <c:v>0.19402298850574712</c:v>
                </c:pt>
                <c:pt idx="3">
                  <c:v>0.10482758620689656</c:v>
                </c:pt>
              </c:numCache>
            </c:numRef>
          </c:val>
          <c:extLst>
            <c:ext xmlns:c16="http://schemas.microsoft.com/office/drawing/2014/chart" uri="{C3380CC4-5D6E-409C-BE32-E72D297353CC}">
              <c16:uniqueId val="{00000008-09AF-488B-A678-8613A93F76CD}"/>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Methylome patients </a:t>
            </a:r>
          </a:p>
          <a:p>
            <a:pPr>
              <a:defRPr/>
            </a:pPr>
            <a:r>
              <a:rPr lang="en-US"/>
              <a:t>Disease states per disease</a:t>
            </a:r>
          </a:p>
        </c:rich>
      </c:tx>
      <c:layout>
        <c:manualLayout>
          <c:xMode val="edge"/>
          <c:yMode val="edge"/>
          <c:x val="0.28102777777777777"/>
          <c:y val="2.7777777777777776E-2"/>
        </c:manualLayout>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barChart>
        <c:barDir val="bar"/>
        <c:grouping val="stacked"/>
        <c:varyColors val="0"/>
        <c:ser>
          <c:idx val="0"/>
          <c:order val="0"/>
          <c:tx>
            <c:strRef>
              <c:f>MethylomeState!$A$3</c:f>
              <c:strCache>
                <c:ptCount val="1"/>
                <c:pt idx="0">
                  <c:v>severe</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cat>
            <c:strRef>
              <c:f>MethylomeState!$B$2:$E$2</c:f>
              <c:strCache>
                <c:ptCount val="4"/>
                <c:pt idx="0">
                  <c:v>AD</c:v>
                </c:pt>
                <c:pt idx="1">
                  <c:v>PD</c:v>
                </c:pt>
                <c:pt idx="2">
                  <c:v>HD</c:v>
                </c:pt>
                <c:pt idx="3">
                  <c:v>ALS</c:v>
                </c:pt>
              </c:strCache>
            </c:strRef>
          </c:cat>
          <c:val>
            <c:numRef>
              <c:f>MethylomeState!$B$3:$E$3</c:f>
              <c:numCache>
                <c:formatCode>General</c:formatCode>
                <c:ptCount val="4"/>
                <c:pt idx="0">
                  <c:v>356</c:v>
                </c:pt>
                <c:pt idx="1">
                  <c:v>73</c:v>
                </c:pt>
                <c:pt idx="2">
                  <c:v>906</c:v>
                </c:pt>
                <c:pt idx="3">
                  <c:v>0</c:v>
                </c:pt>
              </c:numCache>
            </c:numRef>
          </c:val>
          <c:extLst>
            <c:ext xmlns:c16="http://schemas.microsoft.com/office/drawing/2014/chart" uri="{C3380CC4-5D6E-409C-BE32-E72D297353CC}">
              <c16:uniqueId val="{00000000-53C8-4141-9BAC-DEFA4421C4AC}"/>
            </c:ext>
          </c:extLst>
        </c:ser>
        <c:ser>
          <c:idx val="1"/>
          <c:order val="1"/>
          <c:tx>
            <c:strRef>
              <c:f>MethylomeState!$A$4</c:f>
              <c:strCache>
                <c:ptCount val="1"/>
                <c:pt idx="0">
                  <c:v>moderate</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cat>
            <c:strRef>
              <c:f>MethylomeState!$B$2:$E$2</c:f>
              <c:strCache>
                <c:ptCount val="4"/>
                <c:pt idx="0">
                  <c:v>AD</c:v>
                </c:pt>
                <c:pt idx="1">
                  <c:v>PD</c:v>
                </c:pt>
                <c:pt idx="2">
                  <c:v>HD</c:v>
                </c:pt>
                <c:pt idx="3">
                  <c:v>ALS</c:v>
                </c:pt>
              </c:strCache>
            </c:strRef>
          </c:cat>
          <c:val>
            <c:numRef>
              <c:f>MethylomeState!$B$4:$E$4</c:f>
              <c:numCache>
                <c:formatCode>General</c:formatCode>
                <c:ptCount val="4"/>
                <c:pt idx="0">
                  <c:v>133</c:v>
                </c:pt>
                <c:pt idx="1">
                  <c:v>57</c:v>
                </c:pt>
                <c:pt idx="2">
                  <c:v>0</c:v>
                </c:pt>
                <c:pt idx="3">
                  <c:v>0</c:v>
                </c:pt>
              </c:numCache>
            </c:numRef>
          </c:val>
          <c:extLst>
            <c:ext xmlns:c16="http://schemas.microsoft.com/office/drawing/2014/chart" uri="{C3380CC4-5D6E-409C-BE32-E72D297353CC}">
              <c16:uniqueId val="{00000001-53C8-4141-9BAC-DEFA4421C4AC}"/>
            </c:ext>
          </c:extLst>
        </c:ser>
        <c:ser>
          <c:idx val="2"/>
          <c:order val="2"/>
          <c:tx>
            <c:strRef>
              <c:f>MethylomeState!$A$5</c:f>
              <c:strCache>
                <c:ptCount val="1"/>
                <c:pt idx="0">
                  <c:v>mild</c:v>
                </c:pt>
              </c:strCache>
            </c:strRef>
          </c:tx>
          <c:spPr>
            <a:pattFill prst="narHorz">
              <a:fgClr>
                <a:schemeClr val="accent3"/>
              </a:fgClr>
              <a:bgClr>
                <a:schemeClr val="accent3">
                  <a:lumMod val="20000"/>
                  <a:lumOff val="80000"/>
                </a:schemeClr>
              </a:bgClr>
            </a:pattFill>
            <a:ln>
              <a:noFill/>
            </a:ln>
            <a:effectLst>
              <a:innerShdw blurRad="114300">
                <a:schemeClr val="accent3"/>
              </a:innerShdw>
            </a:effectLst>
          </c:spPr>
          <c:invertIfNegative val="0"/>
          <c:cat>
            <c:strRef>
              <c:f>MethylomeState!$B$2:$E$2</c:f>
              <c:strCache>
                <c:ptCount val="4"/>
                <c:pt idx="0">
                  <c:v>AD</c:v>
                </c:pt>
                <c:pt idx="1">
                  <c:v>PD</c:v>
                </c:pt>
                <c:pt idx="2">
                  <c:v>HD</c:v>
                </c:pt>
                <c:pt idx="3">
                  <c:v>ALS</c:v>
                </c:pt>
              </c:strCache>
            </c:strRef>
          </c:cat>
          <c:val>
            <c:numRef>
              <c:f>MethylomeState!$B$5:$E$5</c:f>
              <c:numCache>
                <c:formatCode>General</c:formatCode>
                <c:ptCount val="4"/>
                <c:pt idx="0">
                  <c:v>32</c:v>
                </c:pt>
                <c:pt idx="1">
                  <c:v>5</c:v>
                </c:pt>
                <c:pt idx="2">
                  <c:v>385</c:v>
                </c:pt>
                <c:pt idx="3">
                  <c:v>0</c:v>
                </c:pt>
              </c:numCache>
            </c:numRef>
          </c:val>
          <c:extLst>
            <c:ext xmlns:c16="http://schemas.microsoft.com/office/drawing/2014/chart" uri="{C3380CC4-5D6E-409C-BE32-E72D297353CC}">
              <c16:uniqueId val="{00000002-53C8-4141-9BAC-DEFA4421C4AC}"/>
            </c:ext>
          </c:extLst>
        </c:ser>
        <c:ser>
          <c:idx val="3"/>
          <c:order val="3"/>
          <c:tx>
            <c:strRef>
              <c:f>MethylomeState!$A$6</c:f>
              <c:strCache>
                <c:ptCount val="1"/>
                <c:pt idx="0">
                  <c:v>not stated</c:v>
                </c:pt>
              </c:strCache>
            </c:strRef>
          </c:tx>
          <c:spPr>
            <a:pattFill prst="narHorz">
              <a:fgClr>
                <a:schemeClr val="accent4"/>
              </a:fgClr>
              <a:bgClr>
                <a:schemeClr val="accent4">
                  <a:lumMod val="20000"/>
                  <a:lumOff val="80000"/>
                </a:schemeClr>
              </a:bgClr>
            </a:pattFill>
            <a:ln>
              <a:noFill/>
            </a:ln>
            <a:effectLst>
              <a:innerShdw blurRad="114300">
                <a:schemeClr val="accent4"/>
              </a:innerShdw>
            </a:effectLst>
          </c:spPr>
          <c:invertIfNegative val="0"/>
          <c:cat>
            <c:strRef>
              <c:f>MethylomeState!$B$2:$E$2</c:f>
              <c:strCache>
                <c:ptCount val="4"/>
                <c:pt idx="0">
                  <c:v>AD</c:v>
                </c:pt>
                <c:pt idx="1">
                  <c:v>PD</c:v>
                </c:pt>
                <c:pt idx="2">
                  <c:v>HD</c:v>
                </c:pt>
                <c:pt idx="3">
                  <c:v>ALS</c:v>
                </c:pt>
              </c:strCache>
            </c:strRef>
          </c:cat>
          <c:val>
            <c:numRef>
              <c:f>MethylomeState!$B$6:$E$6</c:f>
              <c:numCache>
                <c:formatCode>General</c:formatCode>
                <c:ptCount val="4"/>
                <c:pt idx="0">
                  <c:v>208</c:v>
                </c:pt>
                <c:pt idx="1">
                  <c:v>11</c:v>
                </c:pt>
                <c:pt idx="2">
                  <c:v>0</c:v>
                </c:pt>
                <c:pt idx="3">
                  <c:v>9</c:v>
                </c:pt>
              </c:numCache>
            </c:numRef>
          </c:val>
          <c:extLst>
            <c:ext xmlns:c16="http://schemas.microsoft.com/office/drawing/2014/chart" uri="{C3380CC4-5D6E-409C-BE32-E72D297353CC}">
              <c16:uniqueId val="{00000003-53C8-4141-9BAC-DEFA4421C4AC}"/>
            </c:ext>
          </c:extLst>
        </c:ser>
        <c:dLbls>
          <c:showLegendKey val="0"/>
          <c:showVal val="0"/>
          <c:showCatName val="0"/>
          <c:showSerName val="0"/>
          <c:showPercent val="0"/>
          <c:showBubbleSize val="0"/>
        </c:dLbls>
        <c:gapWidth val="150"/>
        <c:overlap val="100"/>
        <c:axId val="80046015"/>
        <c:axId val="129935039"/>
      </c:barChart>
      <c:catAx>
        <c:axId val="80046015"/>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5039"/>
        <c:crosses val="autoZero"/>
        <c:auto val="1"/>
        <c:lblAlgn val="ctr"/>
        <c:lblOffset val="100"/>
        <c:noMultiLvlLbl val="0"/>
      </c:catAx>
      <c:valAx>
        <c:axId val="129935039"/>
        <c:scaling>
          <c:orientation val="minMax"/>
        </c:scaling>
        <c:delete val="0"/>
        <c:axPos val="b"/>
        <c:majorGridlines>
          <c:spPr>
            <a:ln>
              <a:solidFill>
                <a:schemeClr val="tx1">
                  <a:lumMod val="15000"/>
                  <a:lumOff val="85000"/>
                </a:schemeClr>
              </a:solidFill>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046015"/>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Transcriptome experiments - Tissue</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4BE0-422D-8669-6160A9A078A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BE0-422D-8669-6160A9A078A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4BE0-422D-8669-6160A9A078A7}"/>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4BE0-422D-8669-6160A9A078A7}"/>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4BE0-422D-8669-6160A9A078A7}"/>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4BE0-422D-8669-6160A9A078A7}"/>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4BE0-422D-8669-6160A9A078A7}"/>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4BE0-422D-8669-6160A9A078A7}"/>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4BE0-422D-8669-6160A9A078A7}"/>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4BE0-422D-8669-6160A9A078A7}"/>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5-4BE0-422D-8669-6160A9A078A7}"/>
              </c:ext>
            </c:extLst>
          </c:dPt>
          <c:dPt>
            <c:idx val="11"/>
            <c:bubble3D val="0"/>
            <c:spPr>
              <a:solidFill>
                <a:schemeClr val="accent6">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7-4BE0-422D-8669-6160A9A078A7}"/>
              </c:ext>
            </c:extLst>
          </c:dPt>
          <c:dPt>
            <c:idx val="12"/>
            <c:bubble3D val="0"/>
            <c:spPr>
              <a:solidFill>
                <a:schemeClr val="accent1">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9-4BE0-422D-8669-6160A9A078A7}"/>
              </c:ext>
            </c:extLst>
          </c:dPt>
          <c:dPt>
            <c:idx val="13"/>
            <c:bubble3D val="0"/>
            <c:spPr>
              <a:solidFill>
                <a:schemeClr val="accent2">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B-4BE0-422D-8669-6160A9A078A7}"/>
              </c:ext>
            </c:extLst>
          </c:dPt>
          <c:dPt>
            <c:idx val="14"/>
            <c:bubble3D val="0"/>
            <c:spPr>
              <a:solidFill>
                <a:schemeClr val="accent3">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D-1C34-43A1-B820-822DAF8C2A18}"/>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TranscriptomeTissue!$G$3:$G$17</c:f>
              <c:strCache>
                <c:ptCount val="15"/>
                <c:pt idx="0">
                  <c:v>Blood</c:v>
                </c:pt>
                <c:pt idx="1">
                  <c:v>Hippocampus</c:v>
                </c:pt>
                <c:pt idx="2">
                  <c:v>Enthorinal Cortex</c:v>
                </c:pt>
                <c:pt idx="3">
                  <c:v>Frontal Cortex (dorsolateral, pre, superior)</c:v>
                </c:pt>
                <c:pt idx="4">
                  <c:v>Temporal Cortex</c:v>
                </c:pt>
                <c:pt idx="5">
                  <c:v>Visual Cortex</c:v>
                </c:pt>
                <c:pt idx="6">
                  <c:v>Substantia Nigra</c:v>
                </c:pt>
                <c:pt idx="7">
                  <c:v>Striatum</c:v>
                </c:pt>
                <c:pt idx="8">
                  <c:v>iPSC / embryonic SC</c:v>
                </c:pt>
                <c:pt idx="9">
                  <c:v>Singulate Cortex</c:v>
                </c:pt>
                <c:pt idx="10">
                  <c:v>Motor Cortex</c:v>
                </c:pt>
                <c:pt idx="11">
                  <c:v>Cerebral Spinal Fluid</c:v>
                </c:pt>
                <c:pt idx="12">
                  <c:v>Spinal Cord</c:v>
                </c:pt>
                <c:pt idx="13">
                  <c:v>Cerebellum</c:v>
                </c:pt>
                <c:pt idx="14">
                  <c:v>Choroid plexus</c:v>
                </c:pt>
              </c:strCache>
            </c:strRef>
          </c:cat>
          <c:val>
            <c:numRef>
              <c:f>TranscriptomeTissue!$H$3:$H$17</c:f>
              <c:numCache>
                <c:formatCode>General</c:formatCode>
                <c:ptCount val="15"/>
                <c:pt idx="0">
                  <c:v>0.10005027526331982</c:v>
                </c:pt>
                <c:pt idx="1">
                  <c:v>0.10405228627385261</c:v>
                </c:pt>
                <c:pt idx="2">
                  <c:v>4.5773000932968815E-2</c:v>
                </c:pt>
                <c:pt idx="3">
                  <c:v>0.14165368097468978</c:v>
                </c:pt>
                <c:pt idx="4">
                  <c:v>8.2541477092238861E-3</c:v>
                </c:pt>
                <c:pt idx="5">
                  <c:v>3.3266716525053842E-2</c:v>
                </c:pt>
                <c:pt idx="6">
                  <c:v>0.14590581767338087</c:v>
                </c:pt>
                <c:pt idx="7">
                  <c:v>8.3366891863161235E-3</c:v>
                </c:pt>
                <c:pt idx="8">
                  <c:v>0.22511311934246958</c:v>
                </c:pt>
                <c:pt idx="9">
                  <c:v>2.5012568815829955E-2</c:v>
                </c:pt>
                <c:pt idx="10">
                  <c:v>5.0025137631659909E-2</c:v>
                </c:pt>
                <c:pt idx="11">
                  <c:v>2.5012568815829955E-2</c:v>
                </c:pt>
                <c:pt idx="12">
                  <c:v>2.5012568815829955E-2</c:v>
                </c:pt>
                <c:pt idx="13">
                  <c:v>1.2506284407914977E-2</c:v>
                </c:pt>
                <c:pt idx="14">
                  <c:v>5.0025137631659909E-2</c:v>
                </c:pt>
              </c:numCache>
            </c:numRef>
          </c:val>
          <c:extLst>
            <c:ext xmlns:c16="http://schemas.microsoft.com/office/drawing/2014/chart" uri="{C3380CC4-5D6E-409C-BE32-E72D297353CC}">
              <c16:uniqueId val="{00000000-8323-44E0-BE48-50FB3460E859}"/>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Transcriptome</a:t>
            </a:r>
          </a:p>
          <a:p>
            <a:pPr>
              <a:defRPr/>
            </a:pPr>
            <a:r>
              <a:rPr lang="en-US"/>
              <a:t>Tissue</a:t>
            </a:r>
            <a:r>
              <a:rPr lang="en-US" baseline="0"/>
              <a:t> per NDD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TranscriptomeTissue!$A$3</c:f>
              <c:strCache>
                <c:ptCount val="1"/>
                <c:pt idx="0">
                  <c:v>Blood</c:v>
                </c:pt>
              </c:strCache>
            </c:strRef>
          </c:tx>
          <c:spPr>
            <a:solidFill>
              <a:schemeClr val="accent1"/>
            </a:solidFill>
            <a:ln>
              <a:noFill/>
            </a:ln>
            <a:effectLst/>
          </c:spPr>
          <c:invertIfNegative val="0"/>
          <c:cat>
            <c:strRef>
              <c:f>TranscriptomeTissue!$B$2:$E$2</c:f>
              <c:strCache>
                <c:ptCount val="4"/>
                <c:pt idx="0">
                  <c:v>AD</c:v>
                </c:pt>
                <c:pt idx="1">
                  <c:v>PD</c:v>
                </c:pt>
                <c:pt idx="2">
                  <c:v>HD</c:v>
                </c:pt>
                <c:pt idx="3">
                  <c:v>ALS</c:v>
                </c:pt>
              </c:strCache>
            </c:strRef>
          </c:cat>
          <c:val>
            <c:numRef>
              <c:f>TranscriptomeTissue!$B$3:$E$3</c:f>
              <c:numCache>
                <c:formatCode>General</c:formatCode>
                <c:ptCount val="4"/>
                <c:pt idx="0">
                  <c:v>0</c:v>
                </c:pt>
                <c:pt idx="1">
                  <c:v>2</c:v>
                </c:pt>
                <c:pt idx="2">
                  <c:v>0</c:v>
                </c:pt>
                <c:pt idx="3">
                  <c:v>2</c:v>
                </c:pt>
              </c:numCache>
            </c:numRef>
          </c:val>
          <c:extLst>
            <c:ext xmlns:c16="http://schemas.microsoft.com/office/drawing/2014/chart" uri="{C3380CC4-5D6E-409C-BE32-E72D297353CC}">
              <c16:uniqueId val="{00000000-0831-457F-BEBC-9204FA234441}"/>
            </c:ext>
          </c:extLst>
        </c:ser>
        <c:ser>
          <c:idx val="1"/>
          <c:order val="1"/>
          <c:tx>
            <c:strRef>
              <c:f>TranscriptomeTissue!$A$4</c:f>
              <c:strCache>
                <c:ptCount val="1"/>
                <c:pt idx="0">
                  <c:v>Hippocampus</c:v>
                </c:pt>
              </c:strCache>
            </c:strRef>
          </c:tx>
          <c:spPr>
            <a:solidFill>
              <a:schemeClr val="accent2"/>
            </a:solidFill>
            <a:ln>
              <a:noFill/>
            </a:ln>
            <a:effectLst/>
          </c:spPr>
          <c:invertIfNegative val="0"/>
          <c:cat>
            <c:strRef>
              <c:f>TranscriptomeTissue!$B$2:$E$2</c:f>
              <c:strCache>
                <c:ptCount val="4"/>
                <c:pt idx="0">
                  <c:v>AD</c:v>
                </c:pt>
                <c:pt idx="1">
                  <c:v>PD</c:v>
                </c:pt>
                <c:pt idx="2">
                  <c:v>HD</c:v>
                </c:pt>
                <c:pt idx="3">
                  <c:v>ALS</c:v>
                </c:pt>
              </c:strCache>
            </c:strRef>
          </c:cat>
          <c:val>
            <c:numRef>
              <c:f>TranscriptomeTissue!$B$4:$E$4</c:f>
              <c:numCache>
                <c:formatCode>General</c:formatCode>
                <c:ptCount val="4"/>
                <c:pt idx="0">
                  <c:v>4.16</c:v>
                </c:pt>
                <c:pt idx="1">
                  <c:v>0</c:v>
                </c:pt>
                <c:pt idx="2">
                  <c:v>0</c:v>
                </c:pt>
                <c:pt idx="3">
                  <c:v>0</c:v>
                </c:pt>
              </c:numCache>
            </c:numRef>
          </c:val>
          <c:extLst>
            <c:ext xmlns:c16="http://schemas.microsoft.com/office/drawing/2014/chart" uri="{C3380CC4-5D6E-409C-BE32-E72D297353CC}">
              <c16:uniqueId val="{00000001-0831-457F-BEBC-9204FA234441}"/>
            </c:ext>
          </c:extLst>
        </c:ser>
        <c:ser>
          <c:idx val="2"/>
          <c:order val="2"/>
          <c:tx>
            <c:strRef>
              <c:f>TranscriptomeTissue!$A$5</c:f>
              <c:strCache>
                <c:ptCount val="1"/>
                <c:pt idx="0">
                  <c:v>Enthorinal Cortex</c:v>
                </c:pt>
              </c:strCache>
            </c:strRef>
          </c:tx>
          <c:spPr>
            <a:solidFill>
              <a:schemeClr val="accent3"/>
            </a:solidFill>
            <a:ln>
              <a:noFill/>
            </a:ln>
            <a:effectLst/>
          </c:spPr>
          <c:invertIfNegative val="0"/>
          <c:cat>
            <c:strRef>
              <c:f>TranscriptomeTissue!$B$2:$E$2</c:f>
              <c:strCache>
                <c:ptCount val="4"/>
                <c:pt idx="0">
                  <c:v>AD</c:v>
                </c:pt>
                <c:pt idx="1">
                  <c:v>PD</c:v>
                </c:pt>
                <c:pt idx="2">
                  <c:v>HD</c:v>
                </c:pt>
                <c:pt idx="3">
                  <c:v>ALS</c:v>
                </c:pt>
              </c:strCache>
            </c:strRef>
          </c:cat>
          <c:val>
            <c:numRef>
              <c:f>TranscriptomeTissue!$B$5:$E$5</c:f>
              <c:numCache>
                <c:formatCode>General</c:formatCode>
                <c:ptCount val="4"/>
                <c:pt idx="0">
                  <c:v>1.83</c:v>
                </c:pt>
                <c:pt idx="1">
                  <c:v>0</c:v>
                </c:pt>
                <c:pt idx="2">
                  <c:v>0</c:v>
                </c:pt>
                <c:pt idx="3">
                  <c:v>0</c:v>
                </c:pt>
              </c:numCache>
            </c:numRef>
          </c:val>
          <c:extLst>
            <c:ext xmlns:c16="http://schemas.microsoft.com/office/drawing/2014/chart" uri="{C3380CC4-5D6E-409C-BE32-E72D297353CC}">
              <c16:uniqueId val="{00000002-0831-457F-BEBC-9204FA234441}"/>
            </c:ext>
          </c:extLst>
        </c:ser>
        <c:ser>
          <c:idx val="3"/>
          <c:order val="3"/>
          <c:tx>
            <c:strRef>
              <c:f>TranscriptomeTissue!$A$6</c:f>
              <c:strCache>
                <c:ptCount val="1"/>
                <c:pt idx="0">
                  <c:v>Frontal Cortex (dorsolateral, pre, superior)</c:v>
                </c:pt>
              </c:strCache>
            </c:strRef>
          </c:tx>
          <c:spPr>
            <a:solidFill>
              <a:schemeClr val="accent4"/>
            </a:solidFill>
            <a:ln>
              <a:noFill/>
            </a:ln>
            <a:effectLst/>
          </c:spPr>
          <c:invertIfNegative val="0"/>
          <c:cat>
            <c:strRef>
              <c:f>TranscriptomeTissue!$B$2:$E$2</c:f>
              <c:strCache>
                <c:ptCount val="4"/>
                <c:pt idx="0">
                  <c:v>AD</c:v>
                </c:pt>
                <c:pt idx="1">
                  <c:v>PD</c:v>
                </c:pt>
                <c:pt idx="2">
                  <c:v>HD</c:v>
                </c:pt>
                <c:pt idx="3">
                  <c:v>ALS</c:v>
                </c:pt>
              </c:strCache>
            </c:strRef>
          </c:cat>
          <c:val>
            <c:numRef>
              <c:f>TranscriptomeTissue!$B$6:$E$6</c:f>
              <c:numCache>
                <c:formatCode>General</c:formatCode>
                <c:ptCount val="4"/>
                <c:pt idx="0">
                  <c:v>1.33</c:v>
                </c:pt>
                <c:pt idx="1">
                  <c:v>2.8332999999999999</c:v>
                </c:pt>
                <c:pt idx="2">
                  <c:v>1</c:v>
                </c:pt>
                <c:pt idx="3">
                  <c:v>0.5</c:v>
                </c:pt>
              </c:numCache>
            </c:numRef>
          </c:val>
          <c:extLst>
            <c:ext xmlns:c16="http://schemas.microsoft.com/office/drawing/2014/chart" uri="{C3380CC4-5D6E-409C-BE32-E72D297353CC}">
              <c16:uniqueId val="{00000003-0831-457F-BEBC-9204FA234441}"/>
            </c:ext>
          </c:extLst>
        </c:ser>
        <c:ser>
          <c:idx val="4"/>
          <c:order val="4"/>
          <c:tx>
            <c:strRef>
              <c:f>TranscriptomeTissue!$A$7</c:f>
              <c:strCache>
                <c:ptCount val="1"/>
                <c:pt idx="0">
                  <c:v>Temporal Cortex</c:v>
                </c:pt>
              </c:strCache>
            </c:strRef>
          </c:tx>
          <c:spPr>
            <a:solidFill>
              <a:schemeClr val="accent5"/>
            </a:solidFill>
            <a:ln>
              <a:noFill/>
            </a:ln>
            <a:effectLst/>
          </c:spPr>
          <c:invertIfNegative val="0"/>
          <c:cat>
            <c:strRef>
              <c:f>TranscriptomeTissue!$B$2:$E$2</c:f>
              <c:strCache>
                <c:ptCount val="4"/>
                <c:pt idx="0">
                  <c:v>AD</c:v>
                </c:pt>
                <c:pt idx="1">
                  <c:v>PD</c:v>
                </c:pt>
                <c:pt idx="2">
                  <c:v>HD</c:v>
                </c:pt>
                <c:pt idx="3">
                  <c:v>ALS</c:v>
                </c:pt>
              </c:strCache>
            </c:strRef>
          </c:cat>
          <c:val>
            <c:numRef>
              <c:f>TranscriptomeTissue!$B$7:$E$7</c:f>
              <c:numCache>
                <c:formatCode>General</c:formatCode>
                <c:ptCount val="4"/>
                <c:pt idx="0">
                  <c:v>0.33</c:v>
                </c:pt>
                <c:pt idx="1">
                  <c:v>0</c:v>
                </c:pt>
                <c:pt idx="2">
                  <c:v>0</c:v>
                </c:pt>
                <c:pt idx="3">
                  <c:v>0</c:v>
                </c:pt>
              </c:numCache>
            </c:numRef>
          </c:val>
          <c:extLst>
            <c:ext xmlns:c16="http://schemas.microsoft.com/office/drawing/2014/chart" uri="{C3380CC4-5D6E-409C-BE32-E72D297353CC}">
              <c16:uniqueId val="{00000004-0831-457F-BEBC-9204FA234441}"/>
            </c:ext>
          </c:extLst>
        </c:ser>
        <c:ser>
          <c:idx val="5"/>
          <c:order val="5"/>
          <c:tx>
            <c:strRef>
              <c:f>TranscriptomeTissue!$A$8</c:f>
              <c:strCache>
                <c:ptCount val="1"/>
                <c:pt idx="0">
                  <c:v>Visual Cortex</c:v>
                </c:pt>
              </c:strCache>
            </c:strRef>
          </c:tx>
          <c:spPr>
            <a:solidFill>
              <a:schemeClr val="accent6"/>
            </a:solidFill>
            <a:ln>
              <a:noFill/>
            </a:ln>
            <a:effectLst/>
          </c:spPr>
          <c:invertIfNegative val="0"/>
          <c:cat>
            <c:strRef>
              <c:f>TranscriptomeTissue!$B$2:$E$2</c:f>
              <c:strCache>
                <c:ptCount val="4"/>
                <c:pt idx="0">
                  <c:v>AD</c:v>
                </c:pt>
                <c:pt idx="1">
                  <c:v>PD</c:v>
                </c:pt>
                <c:pt idx="2">
                  <c:v>HD</c:v>
                </c:pt>
                <c:pt idx="3">
                  <c:v>ALS</c:v>
                </c:pt>
              </c:strCache>
            </c:strRef>
          </c:cat>
          <c:val>
            <c:numRef>
              <c:f>TranscriptomeTissue!$B$8:$E$8</c:f>
              <c:numCache>
                <c:formatCode>General</c:formatCode>
                <c:ptCount val="4"/>
                <c:pt idx="0">
                  <c:v>1.33</c:v>
                </c:pt>
                <c:pt idx="1">
                  <c:v>0</c:v>
                </c:pt>
                <c:pt idx="2">
                  <c:v>0</c:v>
                </c:pt>
                <c:pt idx="3">
                  <c:v>0</c:v>
                </c:pt>
              </c:numCache>
            </c:numRef>
          </c:val>
          <c:extLst>
            <c:ext xmlns:c16="http://schemas.microsoft.com/office/drawing/2014/chart" uri="{C3380CC4-5D6E-409C-BE32-E72D297353CC}">
              <c16:uniqueId val="{00000005-0831-457F-BEBC-9204FA234441}"/>
            </c:ext>
          </c:extLst>
        </c:ser>
        <c:ser>
          <c:idx val="6"/>
          <c:order val="6"/>
          <c:tx>
            <c:strRef>
              <c:f>TranscriptomeTissue!$A$9</c:f>
              <c:strCache>
                <c:ptCount val="1"/>
                <c:pt idx="0">
                  <c:v>Substantia Nigra</c:v>
                </c:pt>
              </c:strCache>
            </c:strRef>
          </c:tx>
          <c:spPr>
            <a:solidFill>
              <a:schemeClr val="accent1">
                <a:lumMod val="60000"/>
              </a:schemeClr>
            </a:solidFill>
            <a:ln>
              <a:noFill/>
            </a:ln>
            <a:effectLst/>
          </c:spPr>
          <c:invertIfNegative val="0"/>
          <c:cat>
            <c:strRef>
              <c:f>TranscriptomeTissue!$B$2:$E$2</c:f>
              <c:strCache>
                <c:ptCount val="4"/>
                <c:pt idx="0">
                  <c:v>AD</c:v>
                </c:pt>
                <c:pt idx="1">
                  <c:v>PD</c:v>
                </c:pt>
                <c:pt idx="2">
                  <c:v>HD</c:v>
                </c:pt>
                <c:pt idx="3">
                  <c:v>ALS</c:v>
                </c:pt>
              </c:strCache>
            </c:strRef>
          </c:cat>
          <c:val>
            <c:numRef>
              <c:f>TranscriptomeTissue!$B$9:$E$9</c:f>
              <c:numCache>
                <c:formatCode>General</c:formatCode>
                <c:ptCount val="4"/>
                <c:pt idx="0">
                  <c:v>0</c:v>
                </c:pt>
                <c:pt idx="1">
                  <c:v>5.8333000000000004</c:v>
                </c:pt>
                <c:pt idx="2">
                  <c:v>0</c:v>
                </c:pt>
                <c:pt idx="3">
                  <c:v>0</c:v>
                </c:pt>
              </c:numCache>
            </c:numRef>
          </c:val>
          <c:extLst>
            <c:ext xmlns:c16="http://schemas.microsoft.com/office/drawing/2014/chart" uri="{C3380CC4-5D6E-409C-BE32-E72D297353CC}">
              <c16:uniqueId val="{00000006-0831-457F-BEBC-9204FA234441}"/>
            </c:ext>
          </c:extLst>
        </c:ser>
        <c:ser>
          <c:idx val="7"/>
          <c:order val="7"/>
          <c:tx>
            <c:strRef>
              <c:f>TranscriptomeTissue!$A$10</c:f>
              <c:strCache>
                <c:ptCount val="1"/>
                <c:pt idx="0">
                  <c:v>Striatum</c:v>
                </c:pt>
              </c:strCache>
            </c:strRef>
          </c:tx>
          <c:spPr>
            <a:solidFill>
              <a:schemeClr val="accent2">
                <a:lumMod val="60000"/>
              </a:schemeClr>
            </a:solidFill>
            <a:ln>
              <a:noFill/>
            </a:ln>
            <a:effectLst/>
          </c:spPr>
          <c:invertIfNegative val="0"/>
          <c:cat>
            <c:strRef>
              <c:f>TranscriptomeTissue!$B$2:$E$2</c:f>
              <c:strCache>
                <c:ptCount val="4"/>
                <c:pt idx="0">
                  <c:v>AD</c:v>
                </c:pt>
                <c:pt idx="1">
                  <c:v>PD</c:v>
                </c:pt>
                <c:pt idx="2">
                  <c:v>HD</c:v>
                </c:pt>
                <c:pt idx="3">
                  <c:v>ALS</c:v>
                </c:pt>
              </c:strCache>
            </c:strRef>
          </c:cat>
          <c:val>
            <c:numRef>
              <c:f>TranscriptomeTissue!$B$10:$E$10</c:f>
              <c:numCache>
                <c:formatCode>General</c:formatCode>
                <c:ptCount val="4"/>
                <c:pt idx="0">
                  <c:v>0</c:v>
                </c:pt>
                <c:pt idx="1">
                  <c:v>0.33329999999999999</c:v>
                </c:pt>
                <c:pt idx="2">
                  <c:v>0</c:v>
                </c:pt>
                <c:pt idx="3">
                  <c:v>0</c:v>
                </c:pt>
              </c:numCache>
            </c:numRef>
          </c:val>
          <c:extLst>
            <c:ext xmlns:c16="http://schemas.microsoft.com/office/drawing/2014/chart" uri="{C3380CC4-5D6E-409C-BE32-E72D297353CC}">
              <c16:uniqueId val="{00000007-0831-457F-BEBC-9204FA234441}"/>
            </c:ext>
          </c:extLst>
        </c:ser>
        <c:ser>
          <c:idx val="8"/>
          <c:order val="8"/>
          <c:tx>
            <c:strRef>
              <c:f>TranscriptomeTissue!$A$11</c:f>
              <c:strCache>
                <c:ptCount val="1"/>
                <c:pt idx="0">
                  <c:v>iPSC / embryonic SC</c:v>
                </c:pt>
              </c:strCache>
            </c:strRef>
          </c:tx>
          <c:spPr>
            <a:solidFill>
              <a:schemeClr val="accent3">
                <a:lumMod val="60000"/>
              </a:schemeClr>
            </a:solidFill>
            <a:ln>
              <a:noFill/>
            </a:ln>
            <a:effectLst/>
          </c:spPr>
          <c:invertIfNegative val="0"/>
          <c:cat>
            <c:strRef>
              <c:f>TranscriptomeTissue!$B$2:$E$2</c:f>
              <c:strCache>
                <c:ptCount val="4"/>
                <c:pt idx="0">
                  <c:v>AD</c:v>
                </c:pt>
                <c:pt idx="1">
                  <c:v>PD</c:v>
                </c:pt>
                <c:pt idx="2">
                  <c:v>HD</c:v>
                </c:pt>
                <c:pt idx="3">
                  <c:v>ALS</c:v>
                </c:pt>
              </c:strCache>
            </c:strRef>
          </c:cat>
          <c:val>
            <c:numRef>
              <c:f>TranscriptomeTissue!$B$11:$E$11</c:f>
              <c:numCache>
                <c:formatCode>General</c:formatCode>
                <c:ptCount val="4"/>
                <c:pt idx="0">
                  <c:v>1</c:v>
                </c:pt>
                <c:pt idx="1">
                  <c:v>0</c:v>
                </c:pt>
                <c:pt idx="2">
                  <c:v>6</c:v>
                </c:pt>
                <c:pt idx="3">
                  <c:v>2</c:v>
                </c:pt>
              </c:numCache>
            </c:numRef>
          </c:val>
          <c:extLst>
            <c:ext xmlns:c16="http://schemas.microsoft.com/office/drawing/2014/chart" uri="{C3380CC4-5D6E-409C-BE32-E72D297353CC}">
              <c16:uniqueId val="{00000008-0831-457F-BEBC-9204FA234441}"/>
            </c:ext>
          </c:extLst>
        </c:ser>
        <c:ser>
          <c:idx val="9"/>
          <c:order val="9"/>
          <c:tx>
            <c:strRef>
              <c:f>TranscriptomeTissue!$A$12</c:f>
              <c:strCache>
                <c:ptCount val="1"/>
                <c:pt idx="0">
                  <c:v>Singulate Cortex</c:v>
                </c:pt>
              </c:strCache>
            </c:strRef>
          </c:tx>
          <c:spPr>
            <a:solidFill>
              <a:schemeClr val="accent4">
                <a:lumMod val="60000"/>
              </a:schemeClr>
            </a:solidFill>
            <a:ln>
              <a:noFill/>
            </a:ln>
            <a:effectLst/>
          </c:spPr>
          <c:invertIfNegative val="0"/>
          <c:cat>
            <c:strRef>
              <c:f>TranscriptomeTissue!$B$2:$E$2</c:f>
              <c:strCache>
                <c:ptCount val="4"/>
                <c:pt idx="0">
                  <c:v>AD</c:v>
                </c:pt>
                <c:pt idx="1">
                  <c:v>PD</c:v>
                </c:pt>
                <c:pt idx="2">
                  <c:v>HD</c:v>
                </c:pt>
                <c:pt idx="3">
                  <c:v>ALS</c:v>
                </c:pt>
              </c:strCache>
            </c:strRef>
          </c:cat>
          <c:val>
            <c:numRef>
              <c:f>TranscriptomeTissue!$B$12:$E$12</c:f>
              <c:numCache>
                <c:formatCode>General</c:formatCode>
                <c:ptCount val="4"/>
                <c:pt idx="0">
                  <c:v>0</c:v>
                </c:pt>
                <c:pt idx="1">
                  <c:v>0</c:v>
                </c:pt>
                <c:pt idx="2">
                  <c:v>1</c:v>
                </c:pt>
                <c:pt idx="3">
                  <c:v>0</c:v>
                </c:pt>
              </c:numCache>
            </c:numRef>
          </c:val>
          <c:extLst>
            <c:ext xmlns:c16="http://schemas.microsoft.com/office/drawing/2014/chart" uri="{C3380CC4-5D6E-409C-BE32-E72D297353CC}">
              <c16:uniqueId val="{00000009-0831-457F-BEBC-9204FA234441}"/>
            </c:ext>
          </c:extLst>
        </c:ser>
        <c:ser>
          <c:idx val="10"/>
          <c:order val="10"/>
          <c:tx>
            <c:strRef>
              <c:f>TranscriptomeTissue!$A$13</c:f>
              <c:strCache>
                <c:ptCount val="1"/>
                <c:pt idx="0">
                  <c:v>Motor Cortex</c:v>
                </c:pt>
              </c:strCache>
            </c:strRef>
          </c:tx>
          <c:spPr>
            <a:solidFill>
              <a:schemeClr val="accent5">
                <a:lumMod val="60000"/>
              </a:schemeClr>
            </a:solidFill>
            <a:ln>
              <a:noFill/>
            </a:ln>
            <a:effectLst/>
          </c:spPr>
          <c:invertIfNegative val="0"/>
          <c:cat>
            <c:strRef>
              <c:f>TranscriptomeTissue!$B$2:$E$2</c:f>
              <c:strCache>
                <c:ptCount val="4"/>
                <c:pt idx="0">
                  <c:v>AD</c:v>
                </c:pt>
                <c:pt idx="1">
                  <c:v>PD</c:v>
                </c:pt>
                <c:pt idx="2">
                  <c:v>HD</c:v>
                </c:pt>
                <c:pt idx="3">
                  <c:v>ALS</c:v>
                </c:pt>
              </c:strCache>
            </c:strRef>
          </c:cat>
          <c:val>
            <c:numRef>
              <c:f>TranscriptomeTissue!$B$13:$E$13</c:f>
              <c:numCache>
                <c:formatCode>General</c:formatCode>
                <c:ptCount val="4"/>
                <c:pt idx="0">
                  <c:v>0</c:v>
                </c:pt>
                <c:pt idx="1">
                  <c:v>0</c:v>
                </c:pt>
                <c:pt idx="2">
                  <c:v>1</c:v>
                </c:pt>
                <c:pt idx="3">
                  <c:v>1</c:v>
                </c:pt>
              </c:numCache>
            </c:numRef>
          </c:val>
          <c:extLst>
            <c:ext xmlns:c16="http://schemas.microsoft.com/office/drawing/2014/chart" uri="{C3380CC4-5D6E-409C-BE32-E72D297353CC}">
              <c16:uniqueId val="{0000000A-0831-457F-BEBC-9204FA234441}"/>
            </c:ext>
          </c:extLst>
        </c:ser>
        <c:ser>
          <c:idx val="11"/>
          <c:order val="11"/>
          <c:tx>
            <c:strRef>
              <c:f>TranscriptomeTissue!$A$14</c:f>
              <c:strCache>
                <c:ptCount val="1"/>
                <c:pt idx="0">
                  <c:v>Cerebral Spinal Fluid</c:v>
                </c:pt>
              </c:strCache>
            </c:strRef>
          </c:tx>
          <c:spPr>
            <a:solidFill>
              <a:schemeClr val="accent6">
                <a:lumMod val="60000"/>
              </a:schemeClr>
            </a:solidFill>
            <a:ln>
              <a:noFill/>
            </a:ln>
            <a:effectLst/>
          </c:spPr>
          <c:invertIfNegative val="0"/>
          <c:cat>
            <c:strRef>
              <c:f>TranscriptomeTissue!$B$2:$E$2</c:f>
              <c:strCache>
                <c:ptCount val="4"/>
                <c:pt idx="0">
                  <c:v>AD</c:v>
                </c:pt>
                <c:pt idx="1">
                  <c:v>PD</c:v>
                </c:pt>
                <c:pt idx="2">
                  <c:v>HD</c:v>
                </c:pt>
                <c:pt idx="3">
                  <c:v>ALS</c:v>
                </c:pt>
              </c:strCache>
            </c:strRef>
          </c:cat>
          <c:val>
            <c:numRef>
              <c:f>TranscriptomeTissue!$B$14:$E$14</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B-0831-457F-BEBC-9204FA234441}"/>
            </c:ext>
          </c:extLst>
        </c:ser>
        <c:ser>
          <c:idx val="12"/>
          <c:order val="12"/>
          <c:tx>
            <c:strRef>
              <c:f>TranscriptomeTissue!$A$15</c:f>
              <c:strCache>
                <c:ptCount val="1"/>
                <c:pt idx="0">
                  <c:v>Spinal Cord</c:v>
                </c:pt>
              </c:strCache>
            </c:strRef>
          </c:tx>
          <c:spPr>
            <a:solidFill>
              <a:schemeClr val="accent1">
                <a:lumMod val="80000"/>
                <a:lumOff val="20000"/>
              </a:schemeClr>
            </a:solidFill>
            <a:ln>
              <a:noFill/>
            </a:ln>
            <a:effectLst/>
          </c:spPr>
          <c:invertIfNegative val="0"/>
          <c:cat>
            <c:strRef>
              <c:f>TranscriptomeTissue!$B$2:$E$2</c:f>
              <c:strCache>
                <c:ptCount val="4"/>
                <c:pt idx="0">
                  <c:v>AD</c:v>
                </c:pt>
                <c:pt idx="1">
                  <c:v>PD</c:v>
                </c:pt>
                <c:pt idx="2">
                  <c:v>HD</c:v>
                </c:pt>
                <c:pt idx="3">
                  <c:v>ALS</c:v>
                </c:pt>
              </c:strCache>
            </c:strRef>
          </c:cat>
          <c:val>
            <c:numRef>
              <c:f>TranscriptomeTissue!$B$15:$E$15</c:f>
              <c:numCache>
                <c:formatCode>General</c:formatCode>
                <c:ptCount val="4"/>
                <c:pt idx="0">
                  <c:v>0</c:v>
                </c:pt>
                <c:pt idx="1">
                  <c:v>0</c:v>
                </c:pt>
                <c:pt idx="2">
                  <c:v>0</c:v>
                </c:pt>
                <c:pt idx="3">
                  <c:v>1</c:v>
                </c:pt>
              </c:numCache>
            </c:numRef>
          </c:val>
          <c:extLst>
            <c:ext xmlns:c16="http://schemas.microsoft.com/office/drawing/2014/chart" uri="{C3380CC4-5D6E-409C-BE32-E72D297353CC}">
              <c16:uniqueId val="{0000000C-0831-457F-BEBC-9204FA234441}"/>
            </c:ext>
          </c:extLst>
        </c:ser>
        <c:ser>
          <c:idx val="13"/>
          <c:order val="13"/>
          <c:tx>
            <c:strRef>
              <c:f>TranscriptomeTissue!$A$16</c:f>
              <c:strCache>
                <c:ptCount val="1"/>
                <c:pt idx="0">
                  <c:v>Cerebellum</c:v>
                </c:pt>
              </c:strCache>
            </c:strRef>
          </c:tx>
          <c:spPr>
            <a:solidFill>
              <a:schemeClr val="accent2">
                <a:lumMod val="80000"/>
                <a:lumOff val="20000"/>
              </a:schemeClr>
            </a:solidFill>
            <a:ln>
              <a:noFill/>
            </a:ln>
            <a:effectLst/>
          </c:spPr>
          <c:invertIfNegative val="0"/>
          <c:cat>
            <c:strRef>
              <c:f>TranscriptomeTissue!$B$2:$E$2</c:f>
              <c:strCache>
                <c:ptCount val="4"/>
                <c:pt idx="0">
                  <c:v>AD</c:v>
                </c:pt>
                <c:pt idx="1">
                  <c:v>PD</c:v>
                </c:pt>
                <c:pt idx="2">
                  <c:v>HD</c:v>
                </c:pt>
                <c:pt idx="3">
                  <c:v>ALS</c:v>
                </c:pt>
              </c:strCache>
            </c:strRef>
          </c:cat>
          <c:val>
            <c:numRef>
              <c:f>TranscriptomeTissue!$B$16:$E$16</c:f>
              <c:numCache>
                <c:formatCode>General</c:formatCode>
                <c:ptCount val="4"/>
                <c:pt idx="0">
                  <c:v>0</c:v>
                </c:pt>
                <c:pt idx="1">
                  <c:v>0</c:v>
                </c:pt>
                <c:pt idx="2">
                  <c:v>0</c:v>
                </c:pt>
                <c:pt idx="3">
                  <c:v>0.5</c:v>
                </c:pt>
              </c:numCache>
            </c:numRef>
          </c:val>
          <c:extLst>
            <c:ext xmlns:c16="http://schemas.microsoft.com/office/drawing/2014/chart" uri="{C3380CC4-5D6E-409C-BE32-E72D297353CC}">
              <c16:uniqueId val="{0000000D-0831-457F-BEBC-9204FA234441}"/>
            </c:ext>
          </c:extLst>
        </c:ser>
        <c:ser>
          <c:idx val="14"/>
          <c:order val="14"/>
          <c:tx>
            <c:strRef>
              <c:f>TranscriptomeTissue!$A$17</c:f>
              <c:strCache>
                <c:ptCount val="1"/>
                <c:pt idx="0">
                  <c:v>Choroid plexus</c:v>
                </c:pt>
              </c:strCache>
            </c:strRef>
          </c:tx>
          <c:spPr>
            <a:solidFill>
              <a:schemeClr val="accent3">
                <a:lumMod val="80000"/>
                <a:lumOff val="20000"/>
              </a:schemeClr>
            </a:solidFill>
            <a:ln>
              <a:noFill/>
            </a:ln>
            <a:effectLst/>
          </c:spPr>
          <c:invertIfNegative val="0"/>
          <c:cat>
            <c:strRef>
              <c:f>TranscriptomeTissue!$B$2:$E$2</c:f>
              <c:strCache>
                <c:ptCount val="4"/>
                <c:pt idx="0">
                  <c:v>AD</c:v>
                </c:pt>
                <c:pt idx="1">
                  <c:v>PD</c:v>
                </c:pt>
                <c:pt idx="2">
                  <c:v>HD</c:v>
                </c:pt>
                <c:pt idx="3">
                  <c:v>ALS</c:v>
                </c:pt>
              </c:strCache>
            </c:strRef>
          </c:cat>
          <c:val>
            <c:numRef>
              <c:f>TranscriptomeTissue!$B$17:$E$17</c:f>
              <c:numCache>
                <c:formatCode>General</c:formatCode>
                <c:ptCount val="4"/>
                <c:pt idx="0">
                  <c:v>1</c:v>
                </c:pt>
                <c:pt idx="1">
                  <c:v>0</c:v>
                </c:pt>
                <c:pt idx="2">
                  <c:v>1</c:v>
                </c:pt>
                <c:pt idx="3">
                  <c:v>0</c:v>
                </c:pt>
              </c:numCache>
            </c:numRef>
          </c:val>
          <c:extLst>
            <c:ext xmlns:c16="http://schemas.microsoft.com/office/drawing/2014/chart" uri="{C3380CC4-5D6E-409C-BE32-E72D297353CC}">
              <c16:uniqueId val="{00000001-59A7-45DB-A383-6C3F8052DDFD}"/>
            </c:ext>
          </c:extLst>
        </c:ser>
        <c:dLbls>
          <c:showLegendKey val="0"/>
          <c:showVal val="0"/>
          <c:showCatName val="0"/>
          <c:showSerName val="0"/>
          <c:showPercent val="0"/>
          <c:showBubbleSize val="0"/>
        </c:dLbls>
        <c:gapWidth val="150"/>
        <c:overlap val="100"/>
        <c:axId val="85688511"/>
        <c:axId val="91675199"/>
      </c:barChart>
      <c:catAx>
        <c:axId val="8568851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NDD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675199"/>
        <c:crosses val="autoZero"/>
        <c:auto val="1"/>
        <c:lblAlgn val="ctr"/>
        <c:lblOffset val="100"/>
        <c:noMultiLvlLbl val="0"/>
      </c:catAx>
      <c:valAx>
        <c:axId val="916751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0" i="0" baseline="0">
                    <a:effectLst/>
                  </a:rPr>
                  <a:t>number of studies</a:t>
                </a:r>
                <a:endParaRPr lang="en-US" sz="700">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85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2"/>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lumMod val="75000"/>
                    <a:lumOff val="25000"/>
                  </a:sysClr>
                </a:solidFill>
                <a:latin typeface="+mn-lt"/>
                <a:ea typeface="+mn-ea"/>
                <a:cs typeface="+mn-cs"/>
              </a:defRPr>
            </a:pPr>
            <a:r>
              <a:rPr lang="en-US" sz="1800" b="1" i="0" baseline="0">
                <a:effectLst/>
              </a:rPr>
              <a:t>Proteome experiments - Tissue</a:t>
            </a:r>
            <a:endParaRPr lang="en-US">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lumMod val="75000"/>
                  <a:lumOff val="25000"/>
                </a:sys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F150-4D71-8D34-07B641F9B7A4}"/>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F150-4D71-8D34-07B641F9B7A4}"/>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F150-4D71-8D34-07B641F9B7A4}"/>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F150-4D71-8D34-07B641F9B7A4}"/>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F150-4D71-8D34-07B641F9B7A4}"/>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F150-4D71-8D34-07B641F9B7A4}"/>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F150-4D71-8D34-07B641F9B7A4}"/>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F150-4D71-8D34-07B641F9B7A4}"/>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F150-4D71-8D34-07B641F9B7A4}"/>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F150-4D71-8D34-07B641F9B7A4}"/>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ProteomeTissue!$G$3:$G$12</c:f>
              <c:strCache>
                <c:ptCount val="10"/>
                <c:pt idx="0">
                  <c:v>Hippocampus</c:v>
                </c:pt>
                <c:pt idx="1">
                  <c:v>Frontal Cortex (dorsolateral, pre, superior)</c:v>
                </c:pt>
                <c:pt idx="2">
                  <c:v>prenuceus</c:v>
                </c:pt>
                <c:pt idx="3">
                  <c:v>olfactory bulb</c:v>
                </c:pt>
                <c:pt idx="4">
                  <c:v>locus ceruleus</c:v>
                </c:pt>
                <c:pt idx="5">
                  <c:v>Striatum</c:v>
                </c:pt>
                <c:pt idx="6">
                  <c:v>iPSC</c:v>
                </c:pt>
                <c:pt idx="7">
                  <c:v>cortex</c:v>
                </c:pt>
                <c:pt idx="8">
                  <c:v>Cerebral Spinal Fluid</c:v>
                </c:pt>
                <c:pt idx="9">
                  <c:v>Spinal Cord</c:v>
                </c:pt>
              </c:strCache>
            </c:strRef>
          </c:cat>
          <c:val>
            <c:numRef>
              <c:f>ProteomeTissue!$H$3:$H$12</c:f>
              <c:numCache>
                <c:formatCode>General</c:formatCode>
                <c:ptCount val="10"/>
                <c:pt idx="0">
                  <c:v>4.1666840278501163E-2</c:v>
                </c:pt>
                <c:pt idx="1">
                  <c:v>0.42361009837540986</c:v>
                </c:pt>
                <c:pt idx="2">
                  <c:v>1.3887557864824436E-2</c:v>
                </c:pt>
                <c:pt idx="3">
                  <c:v>8.3333680557002326E-2</c:v>
                </c:pt>
                <c:pt idx="4">
                  <c:v>4.1666840278501163E-2</c:v>
                </c:pt>
                <c:pt idx="5">
                  <c:v>2.0833420139250582E-2</c:v>
                </c:pt>
                <c:pt idx="6">
                  <c:v>4.1666840278501163E-2</c:v>
                </c:pt>
                <c:pt idx="7">
                  <c:v>4.1666840278501163E-2</c:v>
                </c:pt>
                <c:pt idx="8">
                  <c:v>0.22916762153175638</c:v>
                </c:pt>
                <c:pt idx="9">
                  <c:v>6.2500260417751738E-2</c:v>
                </c:pt>
              </c:numCache>
            </c:numRef>
          </c:val>
          <c:extLst>
            <c:ext xmlns:c16="http://schemas.microsoft.com/office/drawing/2014/chart" uri="{C3380CC4-5D6E-409C-BE32-E72D297353CC}">
              <c16:uniqueId val="{00000000-2742-42BD-B7B8-41FF4E2B396D}"/>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99">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ln w="19050" cap="flat" cmpd="sng" algn="ctr">
        <a:solidFill>
          <a:schemeClr val="tx1">
            <a:lumMod val="25000"/>
            <a:lumOff val="75000"/>
          </a:schemeClr>
        </a:solidFill>
        <a:round/>
      </a:ln>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99">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ln w="19050" cap="flat" cmpd="sng" algn="ctr">
        <a:solidFill>
          <a:schemeClr val="tx1">
            <a:lumMod val="25000"/>
            <a:lumOff val="75000"/>
          </a:schemeClr>
        </a:solidFill>
        <a:round/>
      </a:ln>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9">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ln w="19050" cap="flat" cmpd="sng" algn="ctr">
        <a:solidFill>
          <a:schemeClr val="tx1">
            <a:lumMod val="25000"/>
            <a:lumOff val="75000"/>
          </a:schemeClr>
        </a:solidFill>
        <a:round/>
      </a:ln>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9">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ln w="19050" cap="flat" cmpd="sng" algn="ctr">
        <a:solidFill>
          <a:schemeClr val="tx1">
            <a:lumMod val="25000"/>
            <a:lumOff val="75000"/>
          </a:schemeClr>
        </a:solidFill>
        <a:round/>
      </a:ln>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9">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ln w="19050" cap="flat" cmpd="sng" algn="ctr">
        <a:solidFill>
          <a:schemeClr val="tx1">
            <a:lumMod val="25000"/>
            <a:lumOff val="75000"/>
          </a:schemeClr>
        </a:solidFill>
        <a:round/>
      </a:ln>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6</xdr:col>
      <xdr:colOff>121920</xdr:colOff>
      <xdr:row>7</xdr:row>
      <xdr:rowOff>160020</xdr:rowOff>
    </xdr:from>
    <xdr:to>
      <xdr:col>11</xdr:col>
      <xdr:colOff>731520</xdr:colOff>
      <xdr:row>22</xdr:row>
      <xdr:rowOff>160020</xdr:rowOff>
    </xdr:to>
    <xdr:graphicFrame macro="">
      <xdr:nvGraphicFramePr>
        <xdr:cNvPr id="2" name="Diagramm 1">
          <a:extLst>
            <a:ext uri="{FF2B5EF4-FFF2-40B4-BE49-F238E27FC236}">
              <a16:creationId xmlns:a16="http://schemas.microsoft.com/office/drawing/2014/main" id="{2EC6DA48-9BDA-4C65-A199-D7CF643825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45720</xdr:colOff>
      <xdr:row>1</xdr:row>
      <xdr:rowOff>38100</xdr:rowOff>
    </xdr:from>
    <xdr:to>
      <xdr:col>17</xdr:col>
      <xdr:colOff>655320</xdr:colOff>
      <xdr:row>16</xdr:row>
      <xdr:rowOff>38100</xdr:rowOff>
    </xdr:to>
    <xdr:graphicFrame macro="">
      <xdr:nvGraphicFramePr>
        <xdr:cNvPr id="3" name="Diagramm 2">
          <a:extLst>
            <a:ext uri="{FF2B5EF4-FFF2-40B4-BE49-F238E27FC236}">
              <a16:creationId xmlns:a16="http://schemas.microsoft.com/office/drawing/2014/main" id="{9441BCF4-741B-453D-AB39-CF7576CAB4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121920</xdr:colOff>
      <xdr:row>7</xdr:row>
      <xdr:rowOff>160020</xdr:rowOff>
    </xdr:from>
    <xdr:to>
      <xdr:col>11</xdr:col>
      <xdr:colOff>731520</xdr:colOff>
      <xdr:row>22</xdr:row>
      <xdr:rowOff>160020</xdr:rowOff>
    </xdr:to>
    <xdr:graphicFrame macro="">
      <xdr:nvGraphicFramePr>
        <xdr:cNvPr id="2" name="Diagramm 1">
          <a:extLst>
            <a:ext uri="{FF2B5EF4-FFF2-40B4-BE49-F238E27FC236}">
              <a16:creationId xmlns:a16="http://schemas.microsoft.com/office/drawing/2014/main" id="{E9ADD643-6686-44F4-82EB-572E72E8F9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45720</xdr:colOff>
      <xdr:row>1</xdr:row>
      <xdr:rowOff>38100</xdr:rowOff>
    </xdr:from>
    <xdr:to>
      <xdr:col>17</xdr:col>
      <xdr:colOff>655320</xdr:colOff>
      <xdr:row>16</xdr:row>
      <xdr:rowOff>38100</xdr:rowOff>
    </xdr:to>
    <xdr:graphicFrame macro="">
      <xdr:nvGraphicFramePr>
        <xdr:cNvPr id="3" name="Diagramm 2">
          <a:extLst>
            <a:ext uri="{FF2B5EF4-FFF2-40B4-BE49-F238E27FC236}">
              <a16:creationId xmlns:a16="http://schemas.microsoft.com/office/drawing/2014/main" id="{AB6667A4-D1BE-4D3B-8EC4-9AA20ADA40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121920</xdr:colOff>
      <xdr:row>7</xdr:row>
      <xdr:rowOff>160020</xdr:rowOff>
    </xdr:from>
    <xdr:to>
      <xdr:col>11</xdr:col>
      <xdr:colOff>731520</xdr:colOff>
      <xdr:row>22</xdr:row>
      <xdr:rowOff>160020</xdr:rowOff>
    </xdr:to>
    <xdr:graphicFrame macro="">
      <xdr:nvGraphicFramePr>
        <xdr:cNvPr id="2" name="Diagramm 1">
          <a:extLst>
            <a:ext uri="{FF2B5EF4-FFF2-40B4-BE49-F238E27FC236}">
              <a16:creationId xmlns:a16="http://schemas.microsoft.com/office/drawing/2014/main" id="{EFFB885C-6CFC-4520-A4B6-5ACFD1A44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45720</xdr:colOff>
      <xdr:row>1</xdr:row>
      <xdr:rowOff>38100</xdr:rowOff>
    </xdr:from>
    <xdr:to>
      <xdr:col>17</xdr:col>
      <xdr:colOff>655320</xdr:colOff>
      <xdr:row>16</xdr:row>
      <xdr:rowOff>38100</xdr:rowOff>
    </xdr:to>
    <xdr:graphicFrame macro="">
      <xdr:nvGraphicFramePr>
        <xdr:cNvPr id="3" name="Diagramm 2">
          <a:extLst>
            <a:ext uri="{FF2B5EF4-FFF2-40B4-BE49-F238E27FC236}">
              <a16:creationId xmlns:a16="http://schemas.microsoft.com/office/drawing/2014/main" id="{263D830E-BBDC-4C83-88FF-4216922A79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182880</xdr:colOff>
      <xdr:row>0</xdr:row>
      <xdr:rowOff>68580</xdr:rowOff>
    </xdr:from>
    <xdr:to>
      <xdr:col>17</xdr:col>
      <xdr:colOff>274320</xdr:colOff>
      <xdr:row>24</xdr:row>
      <xdr:rowOff>160020</xdr:rowOff>
    </xdr:to>
    <xdr:graphicFrame macro="">
      <xdr:nvGraphicFramePr>
        <xdr:cNvPr id="2" name="Diagramm 1">
          <a:extLst>
            <a:ext uri="{FF2B5EF4-FFF2-40B4-BE49-F238E27FC236}">
              <a16:creationId xmlns:a16="http://schemas.microsoft.com/office/drawing/2014/main" id="{F390E964-7978-4F9E-BFF1-03C3DD72D4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198120</xdr:colOff>
      <xdr:row>18</xdr:row>
      <xdr:rowOff>114300</xdr:rowOff>
    </xdr:from>
    <xdr:to>
      <xdr:col>7</xdr:col>
      <xdr:colOff>777240</xdr:colOff>
      <xdr:row>45</xdr:row>
      <xdr:rowOff>121920</xdr:rowOff>
    </xdr:to>
    <xdr:graphicFrame macro="">
      <xdr:nvGraphicFramePr>
        <xdr:cNvPr id="3" name="Diagramm 2">
          <a:extLst>
            <a:ext uri="{FF2B5EF4-FFF2-40B4-BE49-F238E27FC236}">
              <a16:creationId xmlns:a16="http://schemas.microsoft.com/office/drawing/2014/main" id="{C735CAE3-499D-4F3F-BBAC-3735B4034C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228600</xdr:colOff>
      <xdr:row>0</xdr:row>
      <xdr:rowOff>175260</xdr:rowOff>
    </xdr:from>
    <xdr:to>
      <xdr:col>16</xdr:col>
      <xdr:colOff>655320</xdr:colOff>
      <xdr:row>24</xdr:row>
      <xdr:rowOff>22860</xdr:rowOff>
    </xdr:to>
    <xdr:graphicFrame macro="">
      <xdr:nvGraphicFramePr>
        <xdr:cNvPr id="2" name="Diagramm 1">
          <a:extLst>
            <a:ext uri="{FF2B5EF4-FFF2-40B4-BE49-F238E27FC236}">
              <a16:creationId xmlns:a16="http://schemas.microsoft.com/office/drawing/2014/main" id="{A0FB58E5-E96E-4A00-9D20-078F2F55C8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358140</xdr:colOff>
      <xdr:row>13</xdr:row>
      <xdr:rowOff>99060</xdr:rowOff>
    </xdr:from>
    <xdr:to>
      <xdr:col>8</xdr:col>
      <xdr:colOff>144780</xdr:colOff>
      <xdr:row>35</xdr:row>
      <xdr:rowOff>129540</xdr:rowOff>
    </xdr:to>
    <xdr:graphicFrame macro="">
      <xdr:nvGraphicFramePr>
        <xdr:cNvPr id="3" name="Diagramm 2">
          <a:extLst>
            <a:ext uri="{FF2B5EF4-FFF2-40B4-BE49-F238E27FC236}">
              <a16:creationId xmlns:a16="http://schemas.microsoft.com/office/drawing/2014/main" id="{28756ABB-284A-468E-BEF5-9D091B8F93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182880</xdr:colOff>
      <xdr:row>0</xdr:row>
      <xdr:rowOff>68580</xdr:rowOff>
    </xdr:from>
    <xdr:to>
      <xdr:col>17</xdr:col>
      <xdr:colOff>274320</xdr:colOff>
      <xdr:row>24</xdr:row>
      <xdr:rowOff>160020</xdr:rowOff>
    </xdr:to>
    <xdr:graphicFrame macro="">
      <xdr:nvGraphicFramePr>
        <xdr:cNvPr id="2" name="Diagramm 1">
          <a:extLst>
            <a:ext uri="{FF2B5EF4-FFF2-40B4-BE49-F238E27FC236}">
              <a16:creationId xmlns:a16="http://schemas.microsoft.com/office/drawing/2014/main" id="{F60BA782-DFA1-4D90-8CD7-D757EEB17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198120</xdr:colOff>
      <xdr:row>15</xdr:row>
      <xdr:rowOff>114300</xdr:rowOff>
    </xdr:from>
    <xdr:to>
      <xdr:col>7</xdr:col>
      <xdr:colOff>777240</xdr:colOff>
      <xdr:row>42</xdr:row>
      <xdr:rowOff>121920</xdr:rowOff>
    </xdr:to>
    <xdr:graphicFrame macro="">
      <xdr:nvGraphicFramePr>
        <xdr:cNvPr id="3" name="Diagramm 2">
          <a:extLst>
            <a:ext uri="{FF2B5EF4-FFF2-40B4-BE49-F238E27FC236}">
              <a16:creationId xmlns:a16="http://schemas.microsoft.com/office/drawing/2014/main" id="{4C14D89A-1F5B-40E0-9C7C-33041759B5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22860</xdr:colOff>
      <xdr:row>2</xdr:row>
      <xdr:rowOff>15240</xdr:rowOff>
    </xdr:from>
    <xdr:to>
      <xdr:col>15</xdr:col>
      <xdr:colOff>632460</xdr:colOff>
      <xdr:row>17</xdr:row>
      <xdr:rowOff>15240</xdr:rowOff>
    </xdr:to>
    <xdr:graphicFrame macro="">
      <xdr:nvGraphicFramePr>
        <xdr:cNvPr id="2" name="Diagramm 1">
          <a:extLst>
            <a:ext uri="{FF2B5EF4-FFF2-40B4-BE49-F238E27FC236}">
              <a16:creationId xmlns:a16="http://schemas.microsoft.com/office/drawing/2014/main" id="{3C1AE716-90F8-4F0B-8BA0-B081245A39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289560</xdr:colOff>
      <xdr:row>7</xdr:row>
      <xdr:rowOff>114300</xdr:rowOff>
    </xdr:from>
    <xdr:to>
      <xdr:col>8</xdr:col>
      <xdr:colOff>670560</xdr:colOff>
      <xdr:row>22</xdr:row>
      <xdr:rowOff>114300</xdr:rowOff>
    </xdr:to>
    <xdr:graphicFrame macro="">
      <xdr:nvGraphicFramePr>
        <xdr:cNvPr id="3" name="Diagramm 2">
          <a:extLst>
            <a:ext uri="{FF2B5EF4-FFF2-40B4-BE49-F238E27FC236}">
              <a16:creationId xmlns:a16="http://schemas.microsoft.com/office/drawing/2014/main" id="{89DD1378-ACE4-462F-913B-9AEFBCFD4B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22860</xdr:colOff>
      <xdr:row>2</xdr:row>
      <xdr:rowOff>15240</xdr:rowOff>
    </xdr:from>
    <xdr:to>
      <xdr:col>15</xdr:col>
      <xdr:colOff>632460</xdr:colOff>
      <xdr:row>17</xdr:row>
      <xdr:rowOff>15240</xdr:rowOff>
    </xdr:to>
    <xdr:graphicFrame macro="">
      <xdr:nvGraphicFramePr>
        <xdr:cNvPr id="2" name="Diagramm 1">
          <a:extLst>
            <a:ext uri="{FF2B5EF4-FFF2-40B4-BE49-F238E27FC236}">
              <a16:creationId xmlns:a16="http://schemas.microsoft.com/office/drawing/2014/main" id="{CC59D697-7006-498B-9E86-241FBBFD19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289560</xdr:colOff>
      <xdr:row>7</xdr:row>
      <xdr:rowOff>114300</xdr:rowOff>
    </xdr:from>
    <xdr:to>
      <xdr:col>8</xdr:col>
      <xdr:colOff>670560</xdr:colOff>
      <xdr:row>22</xdr:row>
      <xdr:rowOff>114300</xdr:rowOff>
    </xdr:to>
    <xdr:graphicFrame macro="">
      <xdr:nvGraphicFramePr>
        <xdr:cNvPr id="3" name="Diagramm 2">
          <a:extLst>
            <a:ext uri="{FF2B5EF4-FFF2-40B4-BE49-F238E27FC236}">
              <a16:creationId xmlns:a16="http://schemas.microsoft.com/office/drawing/2014/main" id="{1AEF6CC3-B32E-483B-B0D2-AA1A21F64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4B954-8FFE-4FD0-8B6F-92E78F1A07D4}">
  <dimension ref="A1:N130"/>
  <sheetViews>
    <sheetView workbookViewId="0">
      <selection activeCell="G15" sqref="G15"/>
    </sheetView>
  </sheetViews>
  <sheetFormatPr baseColWidth="10" defaultRowHeight="14.4" x14ac:dyDescent="0.3"/>
  <cols>
    <col min="1" max="1" width="24" bestFit="1" customWidth="1"/>
    <col min="2" max="2" width="10.44140625" bestFit="1" customWidth="1"/>
    <col min="3" max="3" width="21.88671875" bestFit="1" customWidth="1"/>
    <col min="4" max="4" width="10.109375" bestFit="1" customWidth="1"/>
    <col min="5" max="5" width="25.33203125" bestFit="1" customWidth="1"/>
    <col min="6" max="6" width="39" bestFit="1" customWidth="1"/>
    <col min="7" max="7" width="168.109375" bestFit="1" customWidth="1"/>
    <col min="8" max="8" width="131.88671875" bestFit="1" customWidth="1"/>
    <col min="9" max="9" width="255.6640625" bestFit="1" customWidth="1"/>
    <col min="10" max="10" width="230.33203125" bestFit="1" customWidth="1"/>
    <col min="11" max="11" width="104" bestFit="1" customWidth="1"/>
    <col min="12" max="12" width="149.44140625" bestFit="1" customWidth="1"/>
    <col min="13" max="13" width="17.109375" bestFit="1" customWidth="1"/>
    <col min="14" max="14" width="52.88671875" bestFit="1" customWidth="1"/>
  </cols>
  <sheetData>
    <row r="1" spans="1:14" x14ac:dyDescent="0.3">
      <c r="A1" t="s">
        <v>44</v>
      </c>
      <c r="B1" t="s">
        <v>45</v>
      </c>
      <c r="C1" t="s">
        <v>46</v>
      </c>
      <c r="D1" t="s">
        <v>47</v>
      </c>
      <c r="E1" t="s">
        <v>48</v>
      </c>
      <c r="F1" t="s">
        <v>49</v>
      </c>
      <c r="G1" t="s">
        <v>50</v>
      </c>
      <c r="H1" t="s">
        <v>51</v>
      </c>
      <c r="I1" t="s">
        <v>52</v>
      </c>
      <c r="J1" t="s">
        <v>53</v>
      </c>
      <c r="K1" t="s">
        <v>54</v>
      </c>
      <c r="L1" t="s">
        <v>55</v>
      </c>
      <c r="M1" t="s">
        <v>56</v>
      </c>
      <c r="N1" t="s">
        <v>57</v>
      </c>
    </row>
    <row r="2" spans="1:14" x14ac:dyDescent="0.3">
      <c r="A2" s="3">
        <v>43452</v>
      </c>
      <c r="B2">
        <v>29360470</v>
      </c>
      <c r="C2" t="s">
        <v>78</v>
      </c>
      <c r="D2" s="3">
        <v>43119</v>
      </c>
      <c r="E2" t="s">
        <v>79</v>
      </c>
      <c r="F2" t="s">
        <v>80</v>
      </c>
      <c r="G2" t="s">
        <v>81</v>
      </c>
      <c r="H2" t="s">
        <v>82</v>
      </c>
      <c r="I2" t="s">
        <v>83</v>
      </c>
      <c r="J2" t="s">
        <v>84</v>
      </c>
      <c r="K2" t="s">
        <v>85</v>
      </c>
      <c r="L2" t="s">
        <v>86</v>
      </c>
      <c r="M2" t="s">
        <v>87</v>
      </c>
      <c r="N2" t="s">
        <v>68</v>
      </c>
    </row>
    <row r="3" spans="1:14" x14ac:dyDescent="0.3">
      <c r="A3" s="3">
        <v>42818</v>
      </c>
      <c r="B3">
        <v>27770636</v>
      </c>
      <c r="C3" t="s">
        <v>88</v>
      </c>
      <c r="D3" s="3">
        <v>42663</v>
      </c>
      <c r="E3" t="s">
        <v>79</v>
      </c>
      <c r="F3" t="s">
        <v>89</v>
      </c>
      <c r="G3" t="s">
        <v>90</v>
      </c>
      <c r="H3" t="s">
        <v>82</v>
      </c>
      <c r="I3" t="s">
        <v>91</v>
      </c>
      <c r="K3" t="s">
        <v>85</v>
      </c>
      <c r="L3" t="s">
        <v>86</v>
      </c>
      <c r="M3" t="s">
        <v>92</v>
      </c>
      <c r="N3" t="s">
        <v>68</v>
      </c>
    </row>
    <row r="4" spans="1:14" x14ac:dyDescent="0.3">
      <c r="A4" s="3">
        <v>44491</v>
      </c>
      <c r="B4">
        <v>34151794</v>
      </c>
      <c r="C4" t="s">
        <v>93</v>
      </c>
      <c r="D4" s="3">
        <v>44365</v>
      </c>
      <c r="E4" t="s">
        <v>94</v>
      </c>
      <c r="F4" t="s">
        <v>95</v>
      </c>
      <c r="G4" t="s">
        <v>96</v>
      </c>
      <c r="H4" t="s">
        <v>82</v>
      </c>
      <c r="I4" t="s">
        <v>97</v>
      </c>
      <c r="J4" t="s">
        <v>98</v>
      </c>
      <c r="K4" t="s">
        <v>85</v>
      </c>
      <c r="L4" t="s">
        <v>86</v>
      </c>
      <c r="M4" t="s">
        <v>99</v>
      </c>
      <c r="N4" t="s">
        <v>68</v>
      </c>
    </row>
    <row r="5" spans="1:14" x14ac:dyDescent="0.3">
      <c r="A5" s="3">
        <v>44491</v>
      </c>
      <c r="B5">
        <v>34151794</v>
      </c>
      <c r="C5" t="s">
        <v>93</v>
      </c>
      <c r="D5" s="3">
        <v>44365</v>
      </c>
      <c r="E5" t="s">
        <v>94</v>
      </c>
      <c r="F5" t="s">
        <v>95</v>
      </c>
      <c r="G5" t="s">
        <v>96</v>
      </c>
      <c r="H5" t="s">
        <v>100</v>
      </c>
      <c r="I5" t="s">
        <v>101</v>
      </c>
      <c r="J5" t="s">
        <v>102</v>
      </c>
      <c r="K5" t="s">
        <v>85</v>
      </c>
      <c r="L5" t="s">
        <v>86</v>
      </c>
      <c r="M5" t="s">
        <v>103</v>
      </c>
      <c r="N5" t="s">
        <v>68</v>
      </c>
    </row>
    <row r="6" spans="1:14" x14ac:dyDescent="0.3">
      <c r="A6" s="3">
        <v>44502</v>
      </c>
      <c r="B6">
        <v>34493870</v>
      </c>
      <c r="C6" t="s">
        <v>104</v>
      </c>
      <c r="D6" s="3">
        <v>44446</v>
      </c>
      <c r="E6" t="s">
        <v>105</v>
      </c>
      <c r="F6" t="s">
        <v>106</v>
      </c>
      <c r="G6" t="s">
        <v>107</v>
      </c>
      <c r="H6" t="s">
        <v>82</v>
      </c>
      <c r="I6" t="s">
        <v>108</v>
      </c>
      <c r="J6" t="s">
        <v>64</v>
      </c>
      <c r="K6" t="s">
        <v>85</v>
      </c>
      <c r="L6" t="s">
        <v>86</v>
      </c>
      <c r="M6" t="s">
        <v>109</v>
      </c>
      <c r="N6" t="s">
        <v>68</v>
      </c>
    </row>
    <row r="7" spans="1:14" x14ac:dyDescent="0.3">
      <c r="A7" s="3">
        <v>43692</v>
      </c>
      <c r="B7">
        <v>31055733</v>
      </c>
      <c r="C7" t="s">
        <v>110</v>
      </c>
      <c r="D7" s="3">
        <v>43590</v>
      </c>
      <c r="E7" t="s">
        <v>111</v>
      </c>
      <c r="F7" t="s">
        <v>112</v>
      </c>
      <c r="G7" t="s">
        <v>113</v>
      </c>
      <c r="H7" t="s">
        <v>114</v>
      </c>
      <c r="I7" t="s">
        <v>115</v>
      </c>
      <c r="J7" t="s">
        <v>64</v>
      </c>
      <c r="K7" t="s">
        <v>116</v>
      </c>
      <c r="L7" t="s">
        <v>117</v>
      </c>
      <c r="M7" t="s">
        <v>118</v>
      </c>
      <c r="N7" t="s">
        <v>68</v>
      </c>
    </row>
    <row r="8" spans="1:14" x14ac:dyDescent="0.3">
      <c r="A8" s="3">
        <v>43692</v>
      </c>
      <c r="B8">
        <v>31055733</v>
      </c>
      <c r="C8" t="s">
        <v>110</v>
      </c>
      <c r="D8" s="3">
        <v>43590</v>
      </c>
      <c r="E8" t="s">
        <v>111</v>
      </c>
      <c r="F8" t="s">
        <v>112</v>
      </c>
      <c r="G8" t="s">
        <v>113</v>
      </c>
      <c r="H8" t="s">
        <v>119</v>
      </c>
      <c r="I8" t="s">
        <v>120</v>
      </c>
      <c r="J8" t="s">
        <v>64</v>
      </c>
      <c r="K8" t="s">
        <v>116</v>
      </c>
      <c r="L8" t="s">
        <v>117</v>
      </c>
      <c r="M8" t="s">
        <v>121</v>
      </c>
      <c r="N8" t="s">
        <v>68</v>
      </c>
    </row>
    <row r="9" spans="1:14" x14ac:dyDescent="0.3">
      <c r="A9" s="3">
        <v>43572</v>
      </c>
      <c r="B9">
        <v>30636644</v>
      </c>
      <c r="C9" t="s">
        <v>110</v>
      </c>
      <c r="D9" s="3">
        <v>43477</v>
      </c>
      <c r="E9" t="s">
        <v>122</v>
      </c>
      <c r="F9" t="s">
        <v>123</v>
      </c>
      <c r="G9" t="s">
        <v>124</v>
      </c>
      <c r="H9" t="s">
        <v>116</v>
      </c>
      <c r="I9" t="s">
        <v>125</v>
      </c>
      <c r="J9" t="s">
        <v>64</v>
      </c>
      <c r="K9" t="s">
        <v>116</v>
      </c>
      <c r="L9" t="s">
        <v>117</v>
      </c>
      <c r="M9" t="s">
        <v>126</v>
      </c>
      <c r="N9" t="s">
        <v>68</v>
      </c>
    </row>
    <row r="10" spans="1:14" x14ac:dyDescent="0.3">
      <c r="A10" s="3">
        <v>43329</v>
      </c>
      <c r="B10">
        <v>29107063</v>
      </c>
      <c r="C10" t="s">
        <v>127</v>
      </c>
      <c r="D10" s="3">
        <v>43034</v>
      </c>
      <c r="E10" t="s">
        <v>128</v>
      </c>
      <c r="F10" t="s">
        <v>129</v>
      </c>
      <c r="G10" t="s">
        <v>130</v>
      </c>
      <c r="H10" t="s">
        <v>116</v>
      </c>
      <c r="I10" t="s">
        <v>131</v>
      </c>
      <c r="J10" t="s">
        <v>64</v>
      </c>
      <c r="K10" t="s">
        <v>116</v>
      </c>
      <c r="L10" t="s">
        <v>117</v>
      </c>
      <c r="M10" t="s">
        <v>132</v>
      </c>
      <c r="N10" t="s">
        <v>68</v>
      </c>
    </row>
    <row r="11" spans="1:14" x14ac:dyDescent="0.3">
      <c r="A11" s="3">
        <v>43329</v>
      </c>
      <c r="B11">
        <v>29107063</v>
      </c>
      <c r="C11" t="s">
        <v>127</v>
      </c>
      <c r="D11" s="3">
        <v>43034</v>
      </c>
      <c r="E11" t="s">
        <v>128</v>
      </c>
      <c r="F11" t="s">
        <v>129</v>
      </c>
      <c r="G11" t="s">
        <v>130</v>
      </c>
      <c r="H11" t="s">
        <v>133</v>
      </c>
      <c r="I11" t="s">
        <v>134</v>
      </c>
      <c r="J11" t="s">
        <v>64</v>
      </c>
      <c r="K11" t="s">
        <v>135</v>
      </c>
      <c r="L11" t="s">
        <v>136</v>
      </c>
      <c r="M11" t="s">
        <v>137</v>
      </c>
      <c r="N11" t="s">
        <v>68</v>
      </c>
    </row>
    <row r="12" spans="1:14" x14ac:dyDescent="0.3">
      <c r="A12" s="3">
        <v>42712</v>
      </c>
      <c r="B12">
        <v>26830138</v>
      </c>
      <c r="C12" t="s">
        <v>138</v>
      </c>
      <c r="D12" s="3">
        <v>42402</v>
      </c>
      <c r="E12" t="s">
        <v>139</v>
      </c>
      <c r="F12" t="s">
        <v>140</v>
      </c>
      <c r="G12" t="s">
        <v>141</v>
      </c>
      <c r="H12" t="s">
        <v>142</v>
      </c>
      <c r="I12" t="s">
        <v>143</v>
      </c>
      <c r="J12" t="s">
        <v>64</v>
      </c>
      <c r="K12" t="s">
        <v>135</v>
      </c>
      <c r="L12" t="s">
        <v>136</v>
      </c>
      <c r="M12" t="s">
        <v>144</v>
      </c>
      <c r="N12" t="s">
        <v>68</v>
      </c>
    </row>
    <row r="13" spans="1:14" x14ac:dyDescent="0.3">
      <c r="A13" s="3">
        <v>42550</v>
      </c>
      <c r="B13">
        <v>26339675</v>
      </c>
      <c r="C13" t="s">
        <v>145</v>
      </c>
      <c r="D13" s="3">
        <v>42173</v>
      </c>
      <c r="E13" t="s">
        <v>146</v>
      </c>
      <c r="F13" t="s">
        <v>147</v>
      </c>
      <c r="G13" t="s">
        <v>148</v>
      </c>
      <c r="H13" t="s">
        <v>149</v>
      </c>
      <c r="I13" t="s">
        <v>150</v>
      </c>
      <c r="J13" t="s">
        <v>151</v>
      </c>
      <c r="K13" t="s">
        <v>116</v>
      </c>
      <c r="L13" t="s">
        <v>117</v>
      </c>
      <c r="M13" t="s">
        <v>152</v>
      </c>
      <c r="N13" t="s">
        <v>68</v>
      </c>
    </row>
    <row r="14" spans="1:14" x14ac:dyDescent="0.3">
      <c r="A14" s="3">
        <v>43600</v>
      </c>
      <c r="B14">
        <v>30805717</v>
      </c>
      <c r="C14" t="s">
        <v>153</v>
      </c>
      <c r="D14" s="3">
        <v>43521</v>
      </c>
      <c r="E14" t="s">
        <v>154</v>
      </c>
      <c r="F14" t="s">
        <v>155</v>
      </c>
      <c r="G14" t="s">
        <v>156</v>
      </c>
      <c r="H14" t="s">
        <v>157</v>
      </c>
      <c r="I14" t="s">
        <v>158</v>
      </c>
      <c r="J14" t="s">
        <v>64</v>
      </c>
      <c r="K14" t="s">
        <v>159</v>
      </c>
      <c r="L14" t="s">
        <v>160</v>
      </c>
      <c r="M14" t="s">
        <v>161</v>
      </c>
      <c r="N14" t="s">
        <v>68</v>
      </c>
    </row>
    <row r="15" spans="1:14" x14ac:dyDescent="0.3">
      <c r="A15" s="3">
        <v>43600</v>
      </c>
      <c r="B15">
        <v>30805717</v>
      </c>
      <c r="C15" t="s">
        <v>153</v>
      </c>
      <c r="D15" s="3">
        <v>43521</v>
      </c>
      <c r="E15" t="s">
        <v>154</v>
      </c>
      <c r="F15" t="s">
        <v>155</v>
      </c>
      <c r="G15" t="s">
        <v>156</v>
      </c>
      <c r="H15" t="s">
        <v>162</v>
      </c>
      <c r="I15" t="s">
        <v>163</v>
      </c>
      <c r="J15" t="s">
        <v>64</v>
      </c>
      <c r="K15" t="s">
        <v>164</v>
      </c>
      <c r="L15" t="s">
        <v>165</v>
      </c>
      <c r="M15" t="s">
        <v>166</v>
      </c>
      <c r="N15" t="s">
        <v>68</v>
      </c>
    </row>
    <row r="16" spans="1:14" x14ac:dyDescent="0.3">
      <c r="A16" s="3">
        <v>43600</v>
      </c>
      <c r="B16">
        <v>30805717</v>
      </c>
      <c r="C16" t="s">
        <v>153</v>
      </c>
      <c r="D16" s="3">
        <v>43521</v>
      </c>
      <c r="E16" t="s">
        <v>154</v>
      </c>
      <c r="F16" t="s">
        <v>155</v>
      </c>
      <c r="G16" t="s">
        <v>156</v>
      </c>
      <c r="H16" t="s">
        <v>167</v>
      </c>
      <c r="I16" t="s">
        <v>168</v>
      </c>
      <c r="J16" t="s">
        <v>64</v>
      </c>
      <c r="K16" t="s">
        <v>169</v>
      </c>
      <c r="L16" t="s">
        <v>170</v>
      </c>
      <c r="M16" t="s">
        <v>171</v>
      </c>
      <c r="N16" t="s">
        <v>68</v>
      </c>
    </row>
    <row r="17" spans="1:14" x14ac:dyDescent="0.3">
      <c r="A17" s="3">
        <v>43857</v>
      </c>
      <c r="B17">
        <v>30979435</v>
      </c>
      <c r="C17" t="s">
        <v>172</v>
      </c>
      <c r="D17" s="3">
        <v>43536</v>
      </c>
      <c r="E17" t="s">
        <v>173</v>
      </c>
      <c r="F17" t="s">
        <v>174</v>
      </c>
      <c r="G17" t="s">
        <v>175</v>
      </c>
      <c r="H17" t="s">
        <v>176</v>
      </c>
      <c r="I17" t="s">
        <v>177</v>
      </c>
      <c r="J17" t="s">
        <v>64</v>
      </c>
      <c r="K17" t="s">
        <v>116</v>
      </c>
      <c r="L17" t="s">
        <v>117</v>
      </c>
      <c r="M17" t="s">
        <v>178</v>
      </c>
      <c r="N17" t="s">
        <v>68</v>
      </c>
    </row>
    <row r="18" spans="1:14" x14ac:dyDescent="0.3">
      <c r="A18" s="3">
        <v>43857</v>
      </c>
      <c r="B18">
        <v>30979435</v>
      </c>
      <c r="C18" t="s">
        <v>172</v>
      </c>
      <c r="D18" s="3">
        <v>43536</v>
      </c>
      <c r="E18" t="s">
        <v>173</v>
      </c>
      <c r="F18" t="s">
        <v>174</v>
      </c>
      <c r="G18" t="s">
        <v>175</v>
      </c>
      <c r="H18" t="s">
        <v>179</v>
      </c>
      <c r="I18" t="s">
        <v>180</v>
      </c>
      <c r="J18" t="s">
        <v>64</v>
      </c>
      <c r="K18" t="s">
        <v>116</v>
      </c>
      <c r="L18" t="s">
        <v>117</v>
      </c>
      <c r="M18" t="s">
        <v>181</v>
      </c>
      <c r="N18" t="s">
        <v>68</v>
      </c>
    </row>
    <row r="19" spans="1:14" x14ac:dyDescent="0.3">
      <c r="A19" s="3">
        <v>41232</v>
      </c>
      <c r="B19">
        <v>22881374</v>
      </c>
      <c r="C19" t="s">
        <v>182</v>
      </c>
      <c r="D19" s="3">
        <v>41153</v>
      </c>
      <c r="E19" t="s">
        <v>183</v>
      </c>
      <c r="F19" t="s">
        <v>184</v>
      </c>
      <c r="G19" t="s">
        <v>185</v>
      </c>
      <c r="H19" t="s">
        <v>149</v>
      </c>
      <c r="I19" t="s">
        <v>186</v>
      </c>
      <c r="J19" t="s">
        <v>64</v>
      </c>
      <c r="K19" t="s">
        <v>116</v>
      </c>
      <c r="L19" t="s">
        <v>117</v>
      </c>
      <c r="M19" t="s">
        <v>187</v>
      </c>
      <c r="N19" t="s">
        <v>68</v>
      </c>
    </row>
    <row r="20" spans="1:14" x14ac:dyDescent="0.3">
      <c r="A20" s="3">
        <v>41975</v>
      </c>
      <c r="B20">
        <v>24755620</v>
      </c>
      <c r="C20" t="s">
        <v>188</v>
      </c>
      <c r="D20" s="3">
        <v>41751</v>
      </c>
      <c r="E20" t="s">
        <v>189</v>
      </c>
      <c r="F20" t="s">
        <v>190</v>
      </c>
      <c r="G20" t="s">
        <v>191</v>
      </c>
      <c r="H20" t="s">
        <v>116</v>
      </c>
      <c r="I20" t="s">
        <v>192</v>
      </c>
      <c r="J20" t="s">
        <v>64</v>
      </c>
      <c r="K20" t="s">
        <v>116</v>
      </c>
      <c r="L20" t="s">
        <v>117</v>
      </c>
      <c r="M20" t="s">
        <v>193</v>
      </c>
      <c r="N20" t="s">
        <v>68</v>
      </c>
    </row>
    <row r="21" spans="1:14" x14ac:dyDescent="0.3">
      <c r="A21" s="3">
        <v>40963</v>
      </c>
      <c r="B21">
        <v>22245343</v>
      </c>
      <c r="C21" t="s">
        <v>194</v>
      </c>
      <c r="D21" s="3">
        <v>40916</v>
      </c>
      <c r="E21" t="s">
        <v>195</v>
      </c>
      <c r="F21" t="s">
        <v>196</v>
      </c>
      <c r="G21" t="s">
        <v>197</v>
      </c>
      <c r="H21" t="s">
        <v>116</v>
      </c>
      <c r="I21" t="s">
        <v>198</v>
      </c>
      <c r="J21" t="s">
        <v>64</v>
      </c>
      <c r="K21" t="s">
        <v>116</v>
      </c>
      <c r="L21" t="s">
        <v>117</v>
      </c>
      <c r="M21" t="s">
        <v>199</v>
      </c>
      <c r="N21" t="s">
        <v>68</v>
      </c>
    </row>
    <row r="22" spans="1:14" x14ac:dyDescent="0.3">
      <c r="A22" s="3">
        <v>42135</v>
      </c>
      <c r="B22">
        <v>22005931</v>
      </c>
      <c r="C22" t="s">
        <v>200</v>
      </c>
      <c r="D22" s="3">
        <v>40834</v>
      </c>
      <c r="E22" t="s">
        <v>139</v>
      </c>
      <c r="F22" t="s">
        <v>201</v>
      </c>
      <c r="G22" t="s">
        <v>202</v>
      </c>
      <c r="H22" t="s">
        <v>133</v>
      </c>
      <c r="I22" t="s">
        <v>203</v>
      </c>
      <c r="J22" t="s">
        <v>64</v>
      </c>
      <c r="K22" t="s">
        <v>135</v>
      </c>
      <c r="L22" t="s">
        <v>136</v>
      </c>
      <c r="M22" t="s">
        <v>204</v>
      </c>
      <c r="N22" t="s">
        <v>68</v>
      </c>
    </row>
    <row r="23" spans="1:14" x14ac:dyDescent="0.3">
      <c r="A23" s="3">
        <v>40337</v>
      </c>
      <c r="B23">
        <v>20452100</v>
      </c>
      <c r="C23" t="s">
        <v>205</v>
      </c>
      <c r="D23" s="3">
        <v>40304</v>
      </c>
      <c r="E23" t="s">
        <v>173</v>
      </c>
      <c r="F23" t="s">
        <v>206</v>
      </c>
      <c r="G23" t="s">
        <v>207</v>
      </c>
      <c r="H23" t="s">
        <v>116</v>
      </c>
      <c r="I23" t="s">
        <v>208</v>
      </c>
      <c r="J23" t="s">
        <v>64</v>
      </c>
      <c r="K23" t="s">
        <v>116</v>
      </c>
      <c r="L23" t="s">
        <v>117</v>
      </c>
      <c r="M23" t="s">
        <v>209</v>
      </c>
      <c r="N23" t="s">
        <v>68</v>
      </c>
    </row>
    <row r="24" spans="1:14" x14ac:dyDescent="0.3">
      <c r="A24" s="3">
        <v>39869</v>
      </c>
      <c r="B24">
        <v>19125160</v>
      </c>
      <c r="C24" t="s">
        <v>210</v>
      </c>
      <c r="D24" s="3">
        <v>39820</v>
      </c>
      <c r="E24" t="s">
        <v>139</v>
      </c>
      <c r="F24" t="s">
        <v>211</v>
      </c>
      <c r="G24" t="s">
        <v>212</v>
      </c>
      <c r="H24" t="s">
        <v>116</v>
      </c>
      <c r="I24" t="s">
        <v>213</v>
      </c>
      <c r="J24" t="s">
        <v>64</v>
      </c>
      <c r="K24" t="s">
        <v>116</v>
      </c>
      <c r="L24" t="s">
        <v>117</v>
      </c>
      <c r="M24" t="s">
        <v>214</v>
      </c>
      <c r="N24" t="s">
        <v>68</v>
      </c>
    </row>
    <row r="25" spans="1:14" x14ac:dyDescent="0.3">
      <c r="A25" s="3">
        <v>42381</v>
      </c>
      <c r="B25">
        <v>25649651</v>
      </c>
      <c r="C25" t="s">
        <v>215</v>
      </c>
      <c r="D25" s="3">
        <v>42038</v>
      </c>
      <c r="E25" t="s">
        <v>94</v>
      </c>
      <c r="F25" t="s">
        <v>216</v>
      </c>
      <c r="G25" t="s">
        <v>217</v>
      </c>
      <c r="H25" t="s">
        <v>218</v>
      </c>
      <c r="I25" t="s">
        <v>219</v>
      </c>
      <c r="J25" t="s">
        <v>64</v>
      </c>
      <c r="K25" t="s">
        <v>220</v>
      </c>
      <c r="L25" t="s">
        <v>221</v>
      </c>
      <c r="M25" t="s">
        <v>222</v>
      </c>
      <c r="N25" t="s">
        <v>68</v>
      </c>
    </row>
    <row r="26" spans="1:14" x14ac:dyDescent="0.3">
      <c r="A26" s="3">
        <v>40086</v>
      </c>
      <c r="B26">
        <v>20061627</v>
      </c>
      <c r="C26" t="s">
        <v>223</v>
      </c>
      <c r="D26" s="3">
        <v>40067</v>
      </c>
      <c r="E26" t="s">
        <v>94</v>
      </c>
      <c r="F26" t="s">
        <v>224</v>
      </c>
      <c r="G26" t="s">
        <v>225</v>
      </c>
      <c r="H26" t="s">
        <v>116</v>
      </c>
      <c r="I26" t="s">
        <v>226</v>
      </c>
      <c r="J26" t="s">
        <v>64</v>
      </c>
      <c r="K26" t="s">
        <v>116</v>
      </c>
      <c r="L26" t="s">
        <v>117</v>
      </c>
      <c r="M26" t="s">
        <v>227</v>
      </c>
      <c r="N26" t="s">
        <v>68</v>
      </c>
    </row>
    <row r="27" spans="1:14" x14ac:dyDescent="0.3">
      <c r="A27" s="3">
        <v>39706</v>
      </c>
      <c r="B27">
        <v>17975299</v>
      </c>
      <c r="C27" t="s">
        <v>228</v>
      </c>
      <c r="D27" s="3">
        <v>39387</v>
      </c>
      <c r="E27" t="s">
        <v>229</v>
      </c>
      <c r="F27" t="s">
        <v>230</v>
      </c>
      <c r="G27" t="s">
        <v>231</v>
      </c>
      <c r="H27" t="s">
        <v>116</v>
      </c>
      <c r="I27" t="s">
        <v>232</v>
      </c>
      <c r="J27" t="s">
        <v>64</v>
      </c>
      <c r="K27" t="s">
        <v>116</v>
      </c>
      <c r="L27" t="s">
        <v>117</v>
      </c>
      <c r="M27" t="s">
        <v>233</v>
      </c>
      <c r="N27" t="s">
        <v>68</v>
      </c>
    </row>
    <row r="28" spans="1:14" x14ac:dyDescent="0.3">
      <c r="A28" s="3">
        <v>39871</v>
      </c>
      <c r="B28">
        <v>19136949</v>
      </c>
      <c r="C28" t="s">
        <v>234</v>
      </c>
      <c r="D28" s="3">
        <v>39824</v>
      </c>
      <c r="E28" t="s">
        <v>105</v>
      </c>
      <c r="F28" t="s">
        <v>235</v>
      </c>
      <c r="G28" t="s">
        <v>236</v>
      </c>
      <c r="H28" t="s">
        <v>116</v>
      </c>
      <c r="I28" t="s">
        <v>237</v>
      </c>
      <c r="J28" t="s">
        <v>238</v>
      </c>
      <c r="K28" t="s">
        <v>116</v>
      </c>
      <c r="L28" t="s">
        <v>117</v>
      </c>
      <c r="M28" t="s">
        <v>239</v>
      </c>
      <c r="N28" t="s">
        <v>68</v>
      </c>
    </row>
    <row r="29" spans="1:14" x14ac:dyDescent="0.3">
      <c r="A29" s="3">
        <v>39764</v>
      </c>
      <c r="B29">
        <v>18823527</v>
      </c>
      <c r="C29" t="s">
        <v>240</v>
      </c>
      <c r="D29" s="3">
        <v>39720</v>
      </c>
      <c r="E29" t="s">
        <v>241</v>
      </c>
      <c r="F29" t="s">
        <v>242</v>
      </c>
      <c r="G29" t="s">
        <v>243</v>
      </c>
      <c r="H29" t="s">
        <v>116</v>
      </c>
      <c r="I29" t="s">
        <v>244</v>
      </c>
      <c r="J29" t="s">
        <v>245</v>
      </c>
      <c r="K29" t="s">
        <v>116</v>
      </c>
      <c r="L29" t="s">
        <v>117</v>
      </c>
      <c r="M29" t="s">
        <v>246</v>
      </c>
      <c r="N29" t="s">
        <v>68</v>
      </c>
    </row>
    <row r="30" spans="1:14" x14ac:dyDescent="0.3">
      <c r="A30" s="3">
        <v>39699</v>
      </c>
      <c r="B30">
        <v>17474819</v>
      </c>
      <c r="C30" t="s">
        <v>247</v>
      </c>
      <c r="D30" s="3">
        <v>39173</v>
      </c>
      <c r="E30" t="s">
        <v>248</v>
      </c>
      <c r="F30" t="s">
        <v>249</v>
      </c>
      <c r="G30" t="s">
        <v>250</v>
      </c>
      <c r="H30" t="s">
        <v>149</v>
      </c>
      <c r="I30" t="s">
        <v>251</v>
      </c>
      <c r="J30" t="s">
        <v>64</v>
      </c>
      <c r="K30" t="s">
        <v>116</v>
      </c>
      <c r="L30" t="s">
        <v>117</v>
      </c>
      <c r="M30" t="s">
        <v>252</v>
      </c>
      <c r="N30" t="s">
        <v>68</v>
      </c>
    </row>
    <row r="31" spans="1:14" x14ac:dyDescent="0.3">
      <c r="A31" s="3">
        <v>40465</v>
      </c>
      <c r="B31">
        <v>20885792</v>
      </c>
      <c r="C31" t="s">
        <v>253</v>
      </c>
      <c r="D31" s="3">
        <v>40444</v>
      </c>
      <c r="E31" t="s">
        <v>70</v>
      </c>
      <c r="F31" t="s">
        <v>254</v>
      </c>
      <c r="G31" t="s">
        <v>255</v>
      </c>
      <c r="H31" t="s">
        <v>149</v>
      </c>
      <c r="I31" t="s">
        <v>256</v>
      </c>
      <c r="J31" t="s">
        <v>257</v>
      </c>
      <c r="K31" t="s">
        <v>116</v>
      </c>
      <c r="L31" t="s">
        <v>117</v>
      </c>
      <c r="M31" t="s">
        <v>258</v>
      </c>
      <c r="N31" t="s">
        <v>68</v>
      </c>
    </row>
    <row r="32" spans="1:14" x14ac:dyDescent="0.3">
      <c r="A32" s="3">
        <v>40914</v>
      </c>
      <c r="B32">
        <v>22159054</v>
      </c>
      <c r="C32" t="s">
        <v>259</v>
      </c>
      <c r="D32" s="3">
        <v>40878</v>
      </c>
      <c r="E32" t="s">
        <v>260</v>
      </c>
      <c r="F32" t="s">
        <v>261</v>
      </c>
      <c r="G32" t="s">
        <v>262</v>
      </c>
      <c r="H32" t="s">
        <v>116</v>
      </c>
      <c r="I32" t="s">
        <v>263</v>
      </c>
      <c r="J32" t="s">
        <v>64</v>
      </c>
      <c r="K32" t="s">
        <v>116</v>
      </c>
      <c r="L32" t="s">
        <v>117</v>
      </c>
      <c r="M32" t="s">
        <v>264</v>
      </c>
      <c r="N32" t="s">
        <v>68</v>
      </c>
    </row>
    <row r="33" spans="1:14" x14ac:dyDescent="0.3">
      <c r="A33" s="3">
        <v>40639</v>
      </c>
      <c r="B33">
        <v>21390209</v>
      </c>
      <c r="C33" t="s">
        <v>265</v>
      </c>
      <c r="D33" s="3">
        <v>40598</v>
      </c>
      <c r="E33" t="s">
        <v>189</v>
      </c>
      <c r="F33" t="s">
        <v>266</v>
      </c>
      <c r="G33" t="s">
        <v>267</v>
      </c>
      <c r="H33" t="s">
        <v>149</v>
      </c>
      <c r="I33" t="s">
        <v>268</v>
      </c>
      <c r="J33" t="s">
        <v>269</v>
      </c>
      <c r="K33" t="s">
        <v>116</v>
      </c>
      <c r="L33" t="s">
        <v>117</v>
      </c>
      <c r="M33" t="s">
        <v>270</v>
      </c>
      <c r="N33" t="s">
        <v>68</v>
      </c>
    </row>
    <row r="34" spans="1:14" x14ac:dyDescent="0.3">
      <c r="A34" s="3">
        <v>39834</v>
      </c>
      <c r="B34">
        <v>19118814</v>
      </c>
      <c r="C34" t="s">
        <v>271</v>
      </c>
      <c r="D34" s="3">
        <v>39816</v>
      </c>
      <c r="E34" t="s">
        <v>272</v>
      </c>
      <c r="F34" t="s">
        <v>273</v>
      </c>
      <c r="G34" t="s">
        <v>274</v>
      </c>
      <c r="H34" t="s">
        <v>116</v>
      </c>
      <c r="I34" t="s">
        <v>275</v>
      </c>
      <c r="J34" t="s">
        <v>276</v>
      </c>
      <c r="K34" t="s">
        <v>116</v>
      </c>
      <c r="L34" t="s">
        <v>117</v>
      </c>
      <c r="M34" t="s">
        <v>277</v>
      </c>
      <c r="N34" t="s">
        <v>68</v>
      </c>
    </row>
    <row r="35" spans="1:14" x14ac:dyDescent="0.3">
      <c r="A35" s="3">
        <v>41451</v>
      </c>
      <c r="B35">
        <v>23535033</v>
      </c>
      <c r="C35" t="s">
        <v>278</v>
      </c>
      <c r="D35" s="3">
        <v>41357</v>
      </c>
      <c r="E35" t="s">
        <v>79</v>
      </c>
      <c r="F35" t="s">
        <v>279</v>
      </c>
      <c r="G35" t="s">
        <v>280</v>
      </c>
      <c r="H35" t="s">
        <v>281</v>
      </c>
      <c r="I35" t="s">
        <v>282</v>
      </c>
      <c r="K35" t="s">
        <v>116</v>
      </c>
      <c r="L35" t="s">
        <v>117</v>
      </c>
      <c r="M35" t="s">
        <v>283</v>
      </c>
      <c r="N35" t="s">
        <v>68</v>
      </c>
    </row>
    <row r="36" spans="1:14" x14ac:dyDescent="0.3">
      <c r="A36" s="3">
        <v>44277</v>
      </c>
      <c r="B36">
        <v>33541420</v>
      </c>
      <c r="C36" t="s">
        <v>284</v>
      </c>
      <c r="D36" s="3">
        <v>44231</v>
      </c>
      <c r="E36" t="s">
        <v>122</v>
      </c>
      <c r="F36" t="s">
        <v>285</v>
      </c>
      <c r="G36" t="s">
        <v>286</v>
      </c>
      <c r="H36" t="s">
        <v>287</v>
      </c>
      <c r="I36" t="s">
        <v>288</v>
      </c>
      <c r="J36" t="s">
        <v>64</v>
      </c>
      <c r="K36" t="s">
        <v>289</v>
      </c>
      <c r="L36" t="s">
        <v>290</v>
      </c>
      <c r="M36" t="s">
        <v>291</v>
      </c>
      <c r="N36" t="s">
        <v>68</v>
      </c>
    </row>
    <row r="37" spans="1:14" x14ac:dyDescent="0.3">
      <c r="A37" s="3">
        <v>44277</v>
      </c>
      <c r="B37">
        <v>33541420</v>
      </c>
      <c r="C37" t="s">
        <v>284</v>
      </c>
      <c r="D37" s="3">
        <v>44231</v>
      </c>
      <c r="E37" t="s">
        <v>122</v>
      </c>
      <c r="F37" t="s">
        <v>285</v>
      </c>
      <c r="G37" t="s">
        <v>286</v>
      </c>
      <c r="H37" t="s">
        <v>292</v>
      </c>
      <c r="I37" t="s">
        <v>293</v>
      </c>
      <c r="J37" t="s">
        <v>64</v>
      </c>
      <c r="K37" t="s">
        <v>294</v>
      </c>
      <c r="L37" t="s">
        <v>295</v>
      </c>
      <c r="M37" t="s">
        <v>296</v>
      </c>
      <c r="N37" t="s">
        <v>68</v>
      </c>
    </row>
    <row r="38" spans="1:14" x14ac:dyDescent="0.3">
      <c r="A38" s="3">
        <v>44277</v>
      </c>
      <c r="B38">
        <v>33541420</v>
      </c>
      <c r="C38" t="s">
        <v>284</v>
      </c>
      <c r="D38" s="3">
        <v>44231</v>
      </c>
      <c r="E38" t="s">
        <v>122</v>
      </c>
      <c r="F38" t="s">
        <v>285</v>
      </c>
      <c r="G38" t="s">
        <v>286</v>
      </c>
      <c r="H38" t="s">
        <v>167</v>
      </c>
      <c r="I38" t="s">
        <v>297</v>
      </c>
      <c r="J38" t="s">
        <v>64</v>
      </c>
      <c r="K38" t="s">
        <v>169</v>
      </c>
      <c r="L38" t="s">
        <v>170</v>
      </c>
      <c r="M38" t="s">
        <v>298</v>
      </c>
      <c r="N38" t="s">
        <v>68</v>
      </c>
    </row>
    <row r="39" spans="1:14" x14ac:dyDescent="0.3">
      <c r="A39" s="3">
        <v>44277</v>
      </c>
      <c r="B39">
        <v>33541420</v>
      </c>
      <c r="C39" t="s">
        <v>284</v>
      </c>
      <c r="D39" s="3">
        <v>44231</v>
      </c>
      <c r="E39" t="s">
        <v>122</v>
      </c>
      <c r="F39" t="s">
        <v>285</v>
      </c>
      <c r="G39" t="s">
        <v>286</v>
      </c>
      <c r="H39" t="s">
        <v>299</v>
      </c>
      <c r="I39" t="s">
        <v>300</v>
      </c>
      <c r="J39" t="s">
        <v>64</v>
      </c>
      <c r="K39" t="s">
        <v>301</v>
      </c>
      <c r="L39" t="s">
        <v>302</v>
      </c>
      <c r="M39" t="s">
        <v>303</v>
      </c>
      <c r="N39" t="s">
        <v>68</v>
      </c>
    </row>
    <row r="40" spans="1:14" x14ac:dyDescent="0.3">
      <c r="A40" s="3">
        <v>44277</v>
      </c>
      <c r="B40">
        <v>33541420</v>
      </c>
      <c r="C40" t="s">
        <v>284</v>
      </c>
      <c r="D40" s="3">
        <v>44231</v>
      </c>
      <c r="E40" t="s">
        <v>122</v>
      </c>
      <c r="F40" t="s">
        <v>285</v>
      </c>
      <c r="G40" t="s">
        <v>286</v>
      </c>
      <c r="H40" t="s">
        <v>304</v>
      </c>
      <c r="I40" t="s">
        <v>305</v>
      </c>
      <c r="J40" t="s">
        <v>64</v>
      </c>
      <c r="K40" t="s">
        <v>306</v>
      </c>
      <c r="L40" t="s">
        <v>307</v>
      </c>
      <c r="M40" t="s">
        <v>308</v>
      </c>
      <c r="N40" t="s">
        <v>68</v>
      </c>
    </row>
    <row r="41" spans="1:14" x14ac:dyDescent="0.3">
      <c r="A41" s="3">
        <v>44476</v>
      </c>
      <c r="B41">
        <v>34122051</v>
      </c>
      <c r="C41" t="s">
        <v>309</v>
      </c>
      <c r="D41" s="3">
        <v>44344</v>
      </c>
      <c r="E41" t="s">
        <v>310</v>
      </c>
      <c r="F41" t="s">
        <v>311</v>
      </c>
      <c r="G41" t="s">
        <v>312</v>
      </c>
      <c r="H41" t="s">
        <v>116</v>
      </c>
      <c r="I41" t="s">
        <v>313</v>
      </c>
      <c r="J41" t="s">
        <v>64</v>
      </c>
      <c r="K41" t="s">
        <v>116</v>
      </c>
      <c r="L41" t="s">
        <v>117</v>
      </c>
      <c r="M41" t="s">
        <v>314</v>
      </c>
      <c r="N41" t="s">
        <v>68</v>
      </c>
    </row>
    <row r="42" spans="1:14" x14ac:dyDescent="0.3">
      <c r="A42" s="3">
        <v>44476</v>
      </c>
      <c r="B42">
        <v>34122051</v>
      </c>
      <c r="C42" t="s">
        <v>309</v>
      </c>
      <c r="D42" s="3">
        <v>44344</v>
      </c>
      <c r="E42" t="s">
        <v>310</v>
      </c>
      <c r="F42" t="s">
        <v>311</v>
      </c>
      <c r="G42" t="s">
        <v>312</v>
      </c>
      <c r="H42" t="s">
        <v>116</v>
      </c>
      <c r="I42" t="s">
        <v>315</v>
      </c>
      <c r="J42" t="s">
        <v>64</v>
      </c>
      <c r="K42" t="s">
        <v>116</v>
      </c>
      <c r="L42" t="s">
        <v>117</v>
      </c>
      <c r="M42" t="s">
        <v>316</v>
      </c>
      <c r="N42" t="s">
        <v>68</v>
      </c>
    </row>
    <row r="43" spans="1:14" x14ac:dyDescent="0.3">
      <c r="A43" s="3">
        <v>44428</v>
      </c>
      <c r="B43">
        <v>33654092</v>
      </c>
      <c r="C43" t="s">
        <v>317</v>
      </c>
      <c r="D43" s="3">
        <v>44258</v>
      </c>
      <c r="E43" t="s">
        <v>318</v>
      </c>
      <c r="F43" t="s">
        <v>319</v>
      </c>
      <c r="G43" t="s">
        <v>320</v>
      </c>
      <c r="H43" t="s">
        <v>116</v>
      </c>
      <c r="I43" t="s">
        <v>321</v>
      </c>
      <c r="J43" t="s">
        <v>322</v>
      </c>
      <c r="K43" t="s">
        <v>116</v>
      </c>
      <c r="L43" t="s">
        <v>117</v>
      </c>
      <c r="M43" t="s">
        <v>323</v>
      </c>
      <c r="N43" t="s">
        <v>68</v>
      </c>
    </row>
    <row r="44" spans="1:14" x14ac:dyDescent="0.3">
      <c r="A44" s="3">
        <v>44428</v>
      </c>
      <c r="B44">
        <v>33654092</v>
      </c>
      <c r="C44" t="s">
        <v>317</v>
      </c>
      <c r="D44" s="3">
        <v>44258</v>
      </c>
      <c r="E44" t="s">
        <v>318</v>
      </c>
      <c r="F44" t="s">
        <v>319</v>
      </c>
      <c r="G44" t="s">
        <v>320</v>
      </c>
      <c r="H44" t="s">
        <v>116</v>
      </c>
      <c r="I44" t="s">
        <v>324</v>
      </c>
      <c r="J44" t="s">
        <v>322</v>
      </c>
      <c r="K44" t="s">
        <v>116</v>
      </c>
      <c r="L44" t="s">
        <v>117</v>
      </c>
      <c r="M44" t="s">
        <v>325</v>
      </c>
      <c r="N44" t="s">
        <v>68</v>
      </c>
    </row>
    <row r="45" spans="1:14" x14ac:dyDescent="0.3">
      <c r="A45" s="3">
        <v>42488</v>
      </c>
      <c r="B45">
        <v>26049409</v>
      </c>
      <c r="C45" t="s">
        <v>326</v>
      </c>
      <c r="D45" s="3">
        <v>42160</v>
      </c>
      <c r="E45" t="s">
        <v>327</v>
      </c>
      <c r="F45" t="s">
        <v>328</v>
      </c>
      <c r="G45" t="s">
        <v>329</v>
      </c>
      <c r="H45" t="s">
        <v>149</v>
      </c>
      <c r="I45" t="s">
        <v>330</v>
      </c>
      <c r="J45" t="s">
        <v>331</v>
      </c>
      <c r="K45" t="s">
        <v>116</v>
      </c>
      <c r="L45" t="s">
        <v>117</v>
      </c>
      <c r="M45" t="s">
        <v>332</v>
      </c>
      <c r="N45" t="s">
        <v>68</v>
      </c>
    </row>
    <row r="46" spans="1:14" x14ac:dyDescent="0.3">
      <c r="A46" s="3">
        <v>42453</v>
      </c>
      <c r="B46">
        <v>21116278</v>
      </c>
      <c r="C46" t="s">
        <v>333</v>
      </c>
      <c r="D46" s="3">
        <v>40512</v>
      </c>
      <c r="E46" t="s">
        <v>139</v>
      </c>
      <c r="F46" t="s">
        <v>334</v>
      </c>
      <c r="G46" t="s">
        <v>335</v>
      </c>
      <c r="H46" t="s">
        <v>336</v>
      </c>
      <c r="I46" t="s">
        <v>337</v>
      </c>
      <c r="J46" t="s">
        <v>64</v>
      </c>
      <c r="K46" t="s">
        <v>338</v>
      </c>
      <c r="L46" t="s">
        <v>339</v>
      </c>
      <c r="M46" t="s">
        <v>340</v>
      </c>
      <c r="N46" t="s">
        <v>68</v>
      </c>
    </row>
    <row r="47" spans="1:14" x14ac:dyDescent="0.3">
      <c r="A47" s="3">
        <v>42453</v>
      </c>
      <c r="B47">
        <v>21116278</v>
      </c>
      <c r="C47" t="s">
        <v>333</v>
      </c>
      <c r="D47" s="3">
        <v>40512</v>
      </c>
      <c r="E47" t="s">
        <v>139</v>
      </c>
      <c r="F47" t="s">
        <v>334</v>
      </c>
      <c r="G47" t="s">
        <v>335</v>
      </c>
      <c r="H47" t="s">
        <v>341</v>
      </c>
      <c r="I47" t="s">
        <v>342</v>
      </c>
      <c r="J47" t="s">
        <v>64</v>
      </c>
      <c r="K47" t="s">
        <v>343</v>
      </c>
      <c r="L47" t="s">
        <v>344</v>
      </c>
      <c r="M47" t="s">
        <v>345</v>
      </c>
      <c r="N47" t="s">
        <v>68</v>
      </c>
    </row>
    <row r="48" spans="1:14" x14ac:dyDescent="0.3">
      <c r="A48" s="3">
        <v>42453</v>
      </c>
      <c r="B48">
        <v>21116278</v>
      </c>
      <c r="C48" t="s">
        <v>333</v>
      </c>
      <c r="D48" s="3">
        <v>40512</v>
      </c>
      <c r="E48" t="s">
        <v>139</v>
      </c>
      <c r="F48" t="s">
        <v>334</v>
      </c>
      <c r="G48" t="s">
        <v>335</v>
      </c>
      <c r="H48" t="s">
        <v>346</v>
      </c>
      <c r="I48" t="s">
        <v>337</v>
      </c>
      <c r="J48" t="s">
        <v>64</v>
      </c>
      <c r="K48" t="s">
        <v>347</v>
      </c>
      <c r="L48" t="s">
        <v>348</v>
      </c>
      <c r="M48" t="s">
        <v>349</v>
      </c>
      <c r="N48" t="s">
        <v>68</v>
      </c>
    </row>
    <row r="49" spans="1:14" x14ac:dyDescent="0.3">
      <c r="A49" s="3">
        <v>42453</v>
      </c>
      <c r="B49">
        <v>21116278</v>
      </c>
      <c r="C49" t="s">
        <v>333</v>
      </c>
      <c r="D49" s="3">
        <v>40512</v>
      </c>
      <c r="E49" t="s">
        <v>139</v>
      </c>
      <c r="F49" t="s">
        <v>334</v>
      </c>
      <c r="G49" t="s">
        <v>335</v>
      </c>
      <c r="H49" t="s">
        <v>350</v>
      </c>
      <c r="I49" t="s">
        <v>337</v>
      </c>
      <c r="J49" t="s">
        <v>64</v>
      </c>
      <c r="K49" t="s">
        <v>351</v>
      </c>
      <c r="L49" t="s">
        <v>352</v>
      </c>
      <c r="M49" t="s">
        <v>353</v>
      </c>
      <c r="N49" t="s">
        <v>68</v>
      </c>
    </row>
    <row r="50" spans="1:14" x14ac:dyDescent="0.3">
      <c r="A50" s="3">
        <v>42711</v>
      </c>
      <c r="B50">
        <v>26913989</v>
      </c>
      <c r="C50" t="s">
        <v>354</v>
      </c>
      <c r="D50" s="3">
        <v>42423</v>
      </c>
      <c r="E50" t="s">
        <v>355</v>
      </c>
      <c r="F50" t="s">
        <v>356</v>
      </c>
      <c r="G50" t="s">
        <v>357</v>
      </c>
      <c r="H50" t="s">
        <v>358</v>
      </c>
      <c r="I50" t="s">
        <v>359</v>
      </c>
      <c r="J50" t="s">
        <v>64</v>
      </c>
      <c r="K50" t="s">
        <v>360</v>
      </c>
      <c r="L50" t="s">
        <v>361</v>
      </c>
      <c r="M50" t="s">
        <v>362</v>
      </c>
      <c r="N50" t="s">
        <v>68</v>
      </c>
    </row>
    <row r="51" spans="1:14" x14ac:dyDescent="0.3">
      <c r="A51" s="3">
        <v>41683</v>
      </c>
      <c r="B51">
        <v>23150908</v>
      </c>
      <c r="C51" t="s">
        <v>363</v>
      </c>
      <c r="D51" s="3">
        <v>41227</v>
      </c>
      <c r="E51" t="s">
        <v>364</v>
      </c>
      <c r="F51" t="s">
        <v>365</v>
      </c>
      <c r="G51" t="s">
        <v>366</v>
      </c>
      <c r="H51" t="s">
        <v>116</v>
      </c>
      <c r="I51" t="s">
        <v>367</v>
      </c>
      <c r="J51" t="s">
        <v>368</v>
      </c>
      <c r="K51" t="s">
        <v>116</v>
      </c>
      <c r="L51" t="s">
        <v>117</v>
      </c>
      <c r="M51" t="s">
        <v>369</v>
      </c>
      <c r="N51" t="s">
        <v>68</v>
      </c>
    </row>
    <row r="52" spans="1:14" x14ac:dyDescent="0.3">
      <c r="A52" s="3">
        <v>42175</v>
      </c>
      <c r="B52">
        <v>25340798</v>
      </c>
      <c r="C52" t="s">
        <v>370</v>
      </c>
      <c r="D52" s="3">
        <v>41935</v>
      </c>
      <c r="E52" t="s">
        <v>70</v>
      </c>
      <c r="F52" t="s">
        <v>371</v>
      </c>
      <c r="G52" t="s">
        <v>372</v>
      </c>
      <c r="H52" t="s">
        <v>373</v>
      </c>
      <c r="I52" t="s">
        <v>374</v>
      </c>
      <c r="J52" t="s">
        <v>64</v>
      </c>
      <c r="K52" t="s">
        <v>375</v>
      </c>
      <c r="L52" t="s">
        <v>376</v>
      </c>
      <c r="M52" t="s">
        <v>377</v>
      </c>
      <c r="N52" t="s">
        <v>68</v>
      </c>
    </row>
    <row r="53" spans="1:14" x14ac:dyDescent="0.3">
      <c r="A53" s="3">
        <v>42175</v>
      </c>
      <c r="B53">
        <v>25340798</v>
      </c>
      <c r="C53" t="s">
        <v>370</v>
      </c>
      <c r="D53" s="3">
        <v>41935</v>
      </c>
      <c r="E53" t="s">
        <v>70</v>
      </c>
      <c r="F53" t="s">
        <v>371</v>
      </c>
      <c r="G53" t="s">
        <v>372</v>
      </c>
      <c r="H53" t="s">
        <v>373</v>
      </c>
      <c r="I53" t="s">
        <v>374</v>
      </c>
      <c r="J53" t="s">
        <v>64</v>
      </c>
      <c r="K53" t="s">
        <v>378</v>
      </c>
      <c r="L53" t="s">
        <v>379</v>
      </c>
      <c r="M53" t="s">
        <v>377</v>
      </c>
      <c r="N53" t="s">
        <v>68</v>
      </c>
    </row>
    <row r="54" spans="1:14" x14ac:dyDescent="0.3">
      <c r="A54" s="3">
        <v>42175</v>
      </c>
      <c r="B54">
        <v>25340798</v>
      </c>
      <c r="C54" t="s">
        <v>370</v>
      </c>
      <c r="D54" s="3">
        <v>41935</v>
      </c>
      <c r="E54" t="s">
        <v>70</v>
      </c>
      <c r="F54" t="s">
        <v>371</v>
      </c>
      <c r="G54" t="s">
        <v>372</v>
      </c>
      <c r="H54" t="s">
        <v>373</v>
      </c>
      <c r="I54" t="s">
        <v>374</v>
      </c>
      <c r="J54" t="s">
        <v>64</v>
      </c>
      <c r="K54" t="s">
        <v>380</v>
      </c>
      <c r="L54" t="s">
        <v>381</v>
      </c>
      <c r="M54" t="s">
        <v>377</v>
      </c>
      <c r="N54" t="s">
        <v>68</v>
      </c>
    </row>
    <row r="55" spans="1:14" x14ac:dyDescent="0.3">
      <c r="A55" s="3">
        <v>42175</v>
      </c>
      <c r="B55">
        <v>25340798</v>
      </c>
      <c r="C55" t="s">
        <v>370</v>
      </c>
      <c r="D55" s="3">
        <v>41935</v>
      </c>
      <c r="E55" t="s">
        <v>70</v>
      </c>
      <c r="F55" t="s">
        <v>371</v>
      </c>
      <c r="G55" t="s">
        <v>372</v>
      </c>
      <c r="H55" t="s">
        <v>373</v>
      </c>
      <c r="I55" t="s">
        <v>374</v>
      </c>
      <c r="J55" t="s">
        <v>64</v>
      </c>
      <c r="K55" t="s">
        <v>382</v>
      </c>
      <c r="L55" t="s">
        <v>383</v>
      </c>
      <c r="M55" t="s">
        <v>377</v>
      </c>
      <c r="N55" t="s">
        <v>68</v>
      </c>
    </row>
    <row r="56" spans="1:14" x14ac:dyDescent="0.3">
      <c r="A56" s="3">
        <v>42175</v>
      </c>
      <c r="B56">
        <v>25340798</v>
      </c>
      <c r="C56" t="s">
        <v>370</v>
      </c>
      <c r="D56" s="3">
        <v>41935</v>
      </c>
      <c r="E56" t="s">
        <v>70</v>
      </c>
      <c r="F56" t="s">
        <v>371</v>
      </c>
      <c r="G56" t="s">
        <v>372</v>
      </c>
      <c r="H56" t="s">
        <v>373</v>
      </c>
      <c r="I56" t="s">
        <v>374</v>
      </c>
      <c r="J56" t="s">
        <v>64</v>
      </c>
      <c r="K56" t="s">
        <v>384</v>
      </c>
      <c r="L56" t="s">
        <v>385</v>
      </c>
      <c r="M56" t="s">
        <v>377</v>
      </c>
      <c r="N56" t="s">
        <v>68</v>
      </c>
    </row>
    <row r="57" spans="1:14" x14ac:dyDescent="0.3">
      <c r="A57" s="3">
        <v>40637</v>
      </c>
      <c r="B57">
        <v>21379329</v>
      </c>
      <c r="C57" t="s">
        <v>386</v>
      </c>
      <c r="D57" s="3">
        <v>40591</v>
      </c>
      <c r="E57" t="s">
        <v>70</v>
      </c>
      <c r="F57" t="s">
        <v>387</v>
      </c>
      <c r="G57" t="s">
        <v>388</v>
      </c>
      <c r="H57" t="s">
        <v>149</v>
      </c>
      <c r="I57" t="s">
        <v>389</v>
      </c>
      <c r="J57" t="s">
        <v>390</v>
      </c>
      <c r="K57" t="s">
        <v>116</v>
      </c>
      <c r="L57" t="s">
        <v>117</v>
      </c>
      <c r="M57" t="s">
        <v>391</v>
      </c>
      <c r="N57" t="s">
        <v>68</v>
      </c>
    </row>
    <row r="58" spans="1:14" x14ac:dyDescent="0.3">
      <c r="A58" s="3">
        <v>41431</v>
      </c>
      <c r="B58">
        <v>23419831</v>
      </c>
      <c r="C58" t="s">
        <v>392</v>
      </c>
      <c r="D58" s="3">
        <v>41324</v>
      </c>
      <c r="E58" t="s">
        <v>139</v>
      </c>
      <c r="F58" t="s">
        <v>393</v>
      </c>
      <c r="G58" t="s">
        <v>394</v>
      </c>
      <c r="H58" t="s">
        <v>395</v>
      </c>
      <c r="I58" t="s">
        <v>396</v>
      </c>
      <c r="J58" t="s">
        <v>64</v>
      </c>
      <c r="K58" t="s">
        <v>397</v>
      </c>
      <c r="L58" t="s">
        <v>398</v>
      </c>
      <c r="M58" t="s">
        <v>399</v>
      </c>
      <c r="N58" t="s">
        <v>68</v>
      </c>
    </row>
    <row r="59" spans="1:14" x14ac:dyDescent="0.3">
      <c r="A59" s="3">
        <v>42913</v>
      </c>
      <c r="B59">
        <v>28560309</v>
      </c>
      <c r="C59" t="s">
        <v>400</v>
      </c>
      <c r="D59" s="3">
        <v>42848</v>
      </c>
      <c r="E59" t="s">
        <v>401</v>
      </c>
      <c r="F59" t="s">
        <v>402</v>
      </c>
      <c r="G59" t="s">
        <v>403</v>
      </c>
      <c r="H59" t="s">
        <v>404</v>
      </c>
      <c r="I59" t="s">
        <v>405</v>
      </c>
      <c r="J59" t="s">
        <v>64</v>
      </c>
      <c r="K59" t="s">
        <v>406</v>
      </c>
      <c r="L59" t="s">
        <v>407</v>
      </c>
      <c r="M59" t="s">
        <v>408</v>
      </c>
      <c r="N59" t="s">
        <v>68</v>
      </c>
    </row>
    <row r="60" spans="1:14" x14ac:dyDescent="0.3">
      <c r="A60" s="3">
        <v>43301</v>
      </c>
      <c r="B60">
        <v>29777097</v>
      </c>
      <c r="C60" t="s">
        <v>409</v>
      </c>
      <c r="D60" s="3">
        <v>43238</v>
      </c>
      <c r="E60" t="s">
        <v>318</v>
      </c>
      <c r="F60" t="s">
        <v>410</v>
      </c>
      <c r="G60" t="s">
        <v>411</v>
      </c>
      <c r="H60" t="s">
        <v>412</v>
      </c>
      <c r="I60" t="s">
        <v>413</v>
      </c>
      <c r="J60" t="s">
        <v>64</v>
      </c>
      <c r="K60" t="s">
        <v>414</v>
      </c>
      <c r="L60" t="s">
        <v>415</v>
      </c>
      <c r="M60" t="s">
        <v>416</v>
      </c>
      <c r="N60" t="s">
        <v>68</v>
      </c>
    </row>
    <row r="61" spans="1:14" x14ac:dyDescent="0.3">
      <c r="A61" s="3">
        <v>44246</v>
      </c>
      <c r="B61">
        <v>33589840</v>
      </c>
      <c r="C61" t="s">
        <v>417</v>
      </c>
      <c r="D61" s="3">
        <v>44242</v>
      </c>
      <c r="E61" t="s">
        <v>105</v>
      </c>
      <c r="F61" t="s">
        <v>418</v>
      </c>
      <c r="G61" t="s">
        <v>419</v>
      </c>
      <c r="H61" t="s">
        <v>412</v>
      </c>
      <c r="I61" t="s">
        <v>420</v>
      </c>
      <c r="J61" t="s">
        <v>64</v>
      </c>
      <c r="K61" t="s">
        <v>414</v>
      </c>
      <c r="L61" t="s">
        <v>415</v>
      </c>
      <c r="M61" t="s">
        <v>421</v>
      </c>
      <c r="N61" t="s">
        <v>68</v>
      </c>
    </row>
    <row r="62" spans="1:14" x14ac:dyDescent="0.3">
      <c r="A62" s="3">
        <v>39615</v>
      </c>
      <c r="B62">
        <v>17553421</v>
      </c>
      <c r="C62" t="s">
        <v>422</v>
      </c>
      <c r="D62" s="3">
        <v>39240</v>
      </c>
      <c r="E62" t="s">
        <v>423</v>
      </c>
      <c r="F62" t="s">
        <v>424</v>
      </c>
      <c r="G62" t="s">
        <v>425</v>
      </c>
      <c r="H62" t="s">
        <v>149</v>
      </c>
      <c r="I62" t="s">
        <v>426</v>
      </c>
      <c r="J62" t="s">
        <v>427</v>
      </c>
      <c r="K62" t="s">
        <v>116</v>
      </c>
      <c r="L62" t="s">
        <v>117</v>
      </c>
      <c r="M62" t="s">
        <v>428</v>
      </c>
      <c r="N62" t="s">
        <v>68</v>
      </c>
    </row>
    <row r="63" spans="1:14" x14ac:dyDescent="0.3">
      <c r="A63" s="3">
        <v>40555</v>
      </c>
      <c r="B63">
        <v>21123754</v>
      </c>
      <c r="C63" t="s">
        <v>429</v>
      </c>
      <c r="D63" s="3">
        <v>40513</v>
      </c>
      <c r="E63" t="s">
        <v>430</v>
      </c>
      <c r="F63" t="s">
        <v>431</v>
      </c>
      <c r="G63" t="s">
        <v>432</v>
      </c>
      <c r="H63" t="s">
        <v>395</v>
      </c>
      <c r="I63" t="s">
        <v>433</v>
      </c>
      <c r="J63" t="s">
        <v>64</v>
      </c>
      <c r="K63" t="s">
        <v>434</v>
      </c>
      <c r="L63" t="s">
        <v>435</v>
      </c>
      <c r="M63" t="s">
        <v>436</v>
      </c>
      <c r="N63" t="s">
        <v>68</v>
      </c>
    </row>
    <row r="64" spans="1:14" x14ac:dyDescent="0.3">
      <c r="A64" s="3">
        <v>40555</v>
      </c>
      <c r="B64">
        <v>21123754</v>
      </c>
      <c r="C64" t="s">
        <v>429</v>
      </c>
      <c r="D64" s="3">
        <v>40513</v>
      </c>
      <c r="E64" t="s">
        <v>430</v>
      </c>
      <c r="F64" t="s">
        <v>431</v>
      </c>
      <c r="G64" t="s">
        <v>432</v>
      </c>
      <c r="H64" t="s">
        <v>395</v>
      </c>
      <c r="I64" t="s">
        <v>433</v>
      </c>
      <c r="J64" t="s">
        <v>64</v>
      </c>
      <c r="K64" t="s">
        <v>437</v>
      </c>
      <c r="L64" t="s">
        <v>438</v>
      </c>
      <c r="M64" t="s">
        <v>436</v>
      </c>
      <c r="N64" t="s">
        <v>68</v>
      </c>
    </row>
    <row r="65" spans="1:14" x14ac:dyDescent="0.3">
      <c r="A65" s="3">
        <v>40555</v>
      </c>
      <c r="B65">
        <v>21123754</v>
      </c>
      <c r="C65" t="s">
        <v>429</v>
      </c>
      <c r="D65" s="3">
        <v>40513</v>
      </c>
      <c r="E65" t="s">
        <v>430</v>
      </c>
      <c r="F65" t="s">
        <v>431</v>
      </c>
      <c r="G65" t="s">
        <v>432</v>
      </c>
      <c r="H65" t="s">
        <v>395</v>
      </c>
      <c r="I65" t="s">
        <v>433</v>
      </c>
      <c r="J65" t="s">
        <v>64</v>
      </c>
      <c r="K65" t="s">
        <v>439</v>
      </c>
      <c r="L65" t="s">
        <v>440</v>
      </c>
      <c r="M65" t="s">
        <v>436</v>
      </c>
      <c r="N65" t="s">
        <v>68</v>
      </c>
    </row>
    <row r="66" spans="1:14" x14ac:dyDescent="0.3">
      <c r="A66" s="3">
        <v>40555</v>
      </c>
      <c r="B66">
        <v>21123754</v>
      </c>
      <c r="C66" t="s">
        <v>429</v>
      </c>
      <c r="D66" s="3">
        <v>40513</v>
      </c>
      <c r="E66" t="s">
        <v>430</v>
      </c>
      <c r="F66" t="s">
        <v>431</v>
      </c>
      <c r="G66" t="s">
        <v>432</v>
      </c>
      <c r="H66" t="s">
        <v>395</v>
      </c>
      <c r="I66" t="s">
        <v>433</v>
      </c>
      <c r="J66" t="s">
        <v>64</v>
      </c>
      <c r="K66" t="s">
        <v>441</v>
      </c>
      <c r="L66" t="s">
        <v>442</v>
      </c>
      <c r="M66" t="s">
        <v>436</v>
      </c>
      <c r="N66" t="s">
        <v>68</v>
      </c>
    </row>
    <row r="67" spans="1:14" x14ac:dyDescent="0.3">
      <c r="A67" s="3">
        <v>41135</v>
      </c>
      <c r="B67">
        <v>22832961</v>
      </c>
      <c r="C67" t="s">
        <v>200</v>
      </c>
      <c r="D67" s="3">
        <v>41044</v>
      </c>
      <c r="E67" t="s">
        <v>318</v>
      </c>
      <c r="F67" t="s">
        <v>443</v>
      </c>
      <c r="G67" t="s">
        <v>444</v>
      </c>
      <c r="H67" t="s">
        <v>116</v>
      </c>
      <c r="I67" t="s">
        <v>445</v>
      </c>
      <c r="J67" t="s">
        <v>446</v>
      </c>
      <c r="K67" t="s">
        <v>116</v>
      </c>
      <c r="L67" t="s">
        <v>117</v>
      </c>
      <c r="M67" t="s">
        <v>447</v>
      </c>
      <c r="N67" t="s">
        <v>68</v>
      </c>
    </row>
    <row r="68" spans="1:14" x14ac:dyDescent="0.3">
      <c r="A68" s="3">
        <v>41544</v>
      </c>
      <c r="B68">
        <v>20197096</v>
      </c>
      <c r="C68" t="s">
        <v>448</v>
      </c>
      <c r="D68" s="3">
        <v>40238</v>
      </c>
      <c r="E68" t="s">
        <v>195</v>
      </c>
      <c r="F68" t="s">
        <v>449</v>
      </c>
      <c r="G68" t="s">
        <v>450</v>
      </c>
      <c r="H68" t="s">
        <v>451</v>
      </c>
      <c r="I68" t="s">
        <v>452</v>
      </c>
      <c r="J68" t="s">
        <v>64</v>
      </c>
      <c r="K68" t="s">
        <v>116</v>
      </c>
      <c r="L68" t="s">
        <v>117</v>
      </c>
      <c r="M68" t="s">
        <v>453</v>
      </c>
      <c r="N68" t="s">
        <v>68</v>
      </c>
    </row>
    <row r="69" spans="1:14" x14ac:dyDescent="0.3">
      <c r="A69" s="3">
        <v>39791</v>
      </c>
      <c r="B69">
        <v>18976728</v>
      </c>
      <c r="C69" t="s">
        <v>454</v>
      </c>
      <c r="D69" s="3">
        <v>39750</v>
      </c>
      <c r="E69" t="s">
        <v>272</v>
      </c>
      <c r="F69" t="s">
        <v>455</v>
      </c>
      <c r="G69" t="s">
        <v>456</v>
      </c>
      <c r="H69" t="s">
        <v>116</v>
      </c>
      <c r="I69" t="s">
        <v>457</v>
      </c>
      <c r="J69" t="s">
        <v>458</v>
      </c>
      <c r="K69" t="s">
        <v>116</v>
      </c>
      <c r="L69" t="s">
        <v>117</v>
      </c>
      <c r="M69" t="s">
        <v>459</v>
      </c>
      <c r="N69" t="s">
        <v>68</v>
      </c>
    </row>
    <row r="70" spans="1:14" x14ac:dyDescent="0.3">
      <c r="A70" s="3">
        <v>44277</v>
      </c>
      <c r="B70">
        <v>33541420</v>
      </c>
      <c r="C70" t="s">
        <v>284</v>
      </c>
      <c r="D70" s="3">
        <v>44231</v>
      </c>
      <c r="E70" t="s">
        <v>122</v>
      </c>
      <c r="F70" t="s">
        <v>285</v>
      </c>
      <c r="G70" t="s">
        <v>286</v>
      </c>
      <c r="H70" t="s">
        <v>460</v>
      </c>
      <c r="I70" t="s">
        <v>461</v>
      </c>
      <c r="J70" t="s">
        <v>64</v>
      </c>
      <c r="K70" t="s">
        <v>462</v>
      </c>
      <c r="L70" t="s">
        <v>463</v>
      </c>
      <c r="M70" t="s">
        <v>464</v>
      </c>
      <c r="N70" t="s">
        <v>68</v>
      </c>
    </row>
    <row r="71" spans="1:14" x14ac:dyDescent="0.3">
      <c r="A71" s="3">
        <v>43542</v>
      </c>
      <c r="B71">
        <v>30514930</v>
      </c>
      <c r="C71" t="s">
        <v>465</v>
      </c>
      <c r="D71" s="3">
        <v>43438</v>
      </c>
      <c r="E71" t="s">
        <v>139</v>
      </c>
      <c r="F71" t="s">
        <v>466</v>
      </c>
      <c r="G71" t="s">
        <v>467</v>
      </c>
      <c r="H71" t="s">
        <v>468</v>
      </c>
      <c r="I71" t="s">
        <v>469</v>
      </c>
      <c r="J71" t="s">
        <v>64</v>
      </c>
      <c r="K71" t="s">
        <v>470</v>
      </c>
      <c r="L71" t="s">
        <v>471</v>
      </c>
      <c r="M71" t="s">
        <v>472</v>
      </c>
      <c r="N71" t="s">
        <v>68</v>
      </c>
    </row>
    <row r="72" spans="1:14" x14ac:dyDescent="0.3">
      <c r="A72" s="3">
        <v>43541</v>
      </c>
      <c r="B72">
        <v>30514930</v>
      </c>
      <c r="C72" t="s">
        <v>465</v>
      </c>
      <c r="D72" s="3">
        <v>43438</v>
      </c>
      <c r="E72" t="s">
        <v>139</v>
      </c>
      <c r="F72" t="s">
        <v>466</v>
      </c>
      <c r="G72" t="s">
        <v>467</v>
      </c>
      <c r="H72" t="s">
        <v>473</v>
      </c>
      <c r="I72" t="s">
        <v>474</v>
      </c>
      <c r="J72" t="s">
        <v>64</v>
      </c>
      <c r="K72" t="s">
        <v>475</v>
      </c>
      <c r="L72" t="s">
        <v>476</v>
      </c>
      <c r="M72" t="s">
        <v>477</v>
      </c>
      <c r="N72" t="s">
        <v>68</v>
      </c>
    </row>
    <row r="73" spans="1:14" x14ac:dyDescent="0.3">
      <c r="A73" s="3">
        <v>43542</v>
      </c>
      <c r="B73">
        <v>30514930</v>
      </c>
      <c r="C73" t="s">
        <v>465</v>
      </c>
      <c r="D73" s="3">
        <v>43438</v>
      </c>
      <c r="E73" t="s">
        <v>139</v>
      </c>
      <c r="F73" t="s">
        <v>466</v>
      </c>
      <c r="G73" t="s">
        <v>467</v>
      </c>
      <c r="H73" t="s">
        <v>478</v>
      </c>
      <c r="I73" t="s">
        <v>479</v>
      </c>
      <c r="J73" t="s">
        <v>64</v>
      </c>
      <c r="K73" t="s">
        <v>480</v>
      </c>
      <c r="L73" t="s">
        <v>481</v>
      </c>
      <c r="M73" t="s">
        <v>482</v>
      </c>
      <c r="N73" t="s">
        <v>68</v>
      </c>
    </row>
    <row r="74" spans="1:14" x14ac:dyDescent="0.3">
      <c r="A74" s="3">
        <v>43542</v>
      </c>
      <c r="B74">
        <v>30514930</v>
      </c>
      <c r="C74" t="s">
        <v>465</v>
      </c>
      <c r="D74" s="3">
        <v>43438</v>
      </c>
      <c r="E74" t="s">
        <v>139</v>
      </c>
      <c r="F74" t="s">
        <v>466</v>
      </c>
      <c r="G74" t="s">
        <v>467</v>
      </c>
      <c r="H74" t="s">
        <v>483</v>
      </c>
      <c r="I74" t="s">
        <v>484</v>
      </c>
      <c r="J74" t="s">
        <v>64</v>
      </c>
      <c r="K74" t="s">
        <v>116</v>
      </c>
      <c r="L74" t="s">
        <v>117</v>
      </c>
      <c r="M74" t="s">
        <v>485</v>
      </c>
      <c r="N74" t="s">
        <v>68</v>
      </c>
    </row>
    <row r="75" spans="1:14" x14ac:dyDescent="0.3">
      <c r="A75" s="3">
        <v>42913</v>
      </c>
      <c r="B75">
        <v>28183528</v>
      </c>
      <c r="C75" t="s">
        <v>486</v>
      </c>
      <c r="D75" s="3">
        <v>42772</v>
      </c>
      <c r="E75" t="s">
        <v>79</v>
      </c>
      <c r="F75" t="s">
        <v>487</v>
      </c>
      <c r="G75" t="s">
        <v>488</v>
      </c>
      <c r="H75" t="s">
        <v>116</v>
      </c>
      <c r="I75" t="s">
        <v>489</v>
      </c>
      <c r="J75" t="s">
        <v>490</v>
      </c>
      <c r="K75" t="s">
        <v>116</v>
      </c>
      <c r="L75" t="s">
        <v>117</v>
      </c>
      <c r="M75" t="s">
        <v>491</v>
      </c>
      <c r="N75" t="s">
        <v>68</v>
      </c>
    </row>
    <row r="76" spans="1:14" x14ac:dyDescent="0.3">
      <c r="A76" s="3">
        <v>42913</v>
      </c>
      <c r="B76">
        <v>28183528</v>
      </c>
      <c r="C76" t="s">
        <v>486</v>
      </c>
      <c r="D76" s="3">
        <v>42772</v>
      </c>
      <c r="E76" t="s">
        <v>79</v>
      </c>
      <c r="F76" t="s">
        <v>487</v>
      </c>
      <c r="G76" t="s">
        <v>488</v>
      </c>
      <c r="H76" t="s">
        <v>492</v>
      </c>
      <c r="I76" t="s">
        <v>493</v>
      </c>
      <c r="J76" t="s">
        <v>494</v>
      </c>
      <c r="K76" t="s">
        <v>116</v>
      </c>
      <c r="L76" t="s">
        <v>117</v>
      </c>
      <c r="M76" t="s">
        <v>495</v>
      </c>
      <c r="N76" t="s">
        <v>68</v>
      </c>
    </row>
    <row r="77" spans="1:14" x14ac:dyDescent="0.3">
      <c r="A77" s="3">
        <v>42913</v>
      </c>
      <c r="B77">
        <v>28183528</v>
      </c>
      <c r="C77" t="s">
        <v>486</v>
      </c>
      <c r="D77" s="3">
        <v>42772</v>
      </c>
      <c r="E77" t="s">
        <v>79</v>
      </c>
      <c r="F77" t="s">
        <v>487</v>
      </c>
      <c r="G77" t="s">
        <v>488</v>
      </c>
      <c r="H77" t="s">
        <v>496</v>
      </c>
      <c r="I77" t="s">
        <v>497</v>
      </c>
      <c r="J77" t="s">
        <v>498</v>
      </c>
      <c r="K77" t="s">
        <v>116</v>
      </c>
      <c r="L77" t="s">
        <v>117</v>
      </c>
      <c r="M77" t="s">
        <v>499</v>
      </c>
      <c r="N77" t="s">
        <v>68</v>
      </c>
    </row>
    <row r="78" spans="1:14" x14ac:dyDescent="0.3">
      <c r="A78" s="3">
        <v>42717</v>
      </c>
      <c r="B78">
        <v>26993346</v>
      </c>
      <c r="C78" t="s">
        <v>500</v>
      </c>
      <c r="D78" s="3">
        <v>42444</v>
      </c>
      <c r="E78" t="s">
        <v>79</v>
      </c>
      <c r="F78" t="s">
        <v>501</v>
      </c>
      <c r="G78" t="s">
        <v>502</v>
      </c>
      <c r="H78" t="s">
        <v>503</v>
      </c>
      <c r="I78" t="s">
        <v>504</v>
      </c>
      <c r="J78" t="s">
        <v>64</v>
      </c>
      <c r="K78" t="s">
        <v>505</v>
      </c>
      <c r="L78" t="s">
        <v>506</v>
      </c>
      <c r="M78" t="s">
        <v>507</v>
      </c>
      <c r="N78" t="s">
        <v>68</v>
      </c>
    </row>
    <row r="79" spans="1:14" x14ac:dyDescent="0.3">
      <c r="A79" s="3">
        <v>43782</v>
      </c>
      <c r="B79">
        <v>31473137</v>
      </c>
      <c r="C79" t="s">
        <v>508</v>
      </c>
      <c r="D79" s="3">
        <v>43690</v>
      </c>
      <c r="E79" t="s">
        <v>79</v>
      </c>
      <c r="F79" t="s">
        <v>509</v>
      </c>
      <c r="G79" t="s">
        <v>510</v>
      </c>
      <c r="H79" t="s">
        <v>116</v>
      </c>
      <c r="I79" t="s">
        <v>511</v>
      </c>
      <c r="J79" t="s">
        <v>512</v>
      </c>
      <c r="K79" t="s">
        <v>116</v>
      </c>
      <c r="L79" t="s">
        <v>117</v>
      </c>
      <c r="M79" t="s">
        <v>513</v>
      </c>
      <c r="N79" t="s">
        <v>68</v>
      </c>
    </row>
    <row r="80" spans="1:14" x14ac:dyDescent="0.3">
      <c r="A80" s="3">
        <v>43782</v>
      </c>
      <c r="B80">
        <v>31473137</v>
      </c>
      <c r="C80" t="s">
        <v>508</v>
      </c>
      <c r="D80" s="3">
        <v>43690</v>
      </c>
      <c r="E80" t="s">
        <v>79</v>
      </c>
      <c r="F80" t="s">
        <v>509</v>
      </c>
      <c r="G80" t="s">
        <v>510</v>
      </c>
      <c r="H80" t="s">
        <v>116</v>
      </c>
      <c r="I80" t="s">
        <v>514</v>
      </c>
      <c r="J80" t="s">
        <v>64</v>
      </c>
      <c r="K80" t="s">
        <v>116</v>
      </c>
      <c r="L80" t="s">
        <v>117</v>
      </c>
      <c r="M80" t="s">
        <v>515</v>
      </c>
      <c r="N80" t="s">
        <v>68</v>
      </c>
    </row>
    <row r="81" spans="1:14" x14ac:dyDescent="0.3">
      <c r="A81" s="3">
        <v>43782</v>
      </c>
      <c r="B81">
        <v>31473137</v>
      </c>
      <c r="C81" t="s">
        <v>508</v>
      </c>
      <c r="D81" s="3">
        <v>43690</v>
      </c>
      <c r="E81" t="s">
        <v>79</v>
      </c>
      <c r="F81" t="s">
        <v>509</v>
      </c>
      <c r="G81" t="s">
        <v>510</v>
      </c>
      <c r="H81" t="s">
        <v>516</v>
      </c>
      <c r="I81" t="s">
        <v>517</v>
      </c>
      <c r="J81" t="s">
        <v>64</v>
      </c>
      <c r="K81" t="s">
        <v>518</v>
      </c>
      <c r="L81" t="s">
        <v>519</v>
      </c>
      <c r="M81" t="s">
        <v>520</v>
      </c>
      <c r="N81" t="s">
        <v>68</v>
      </c>
    </row>
    <row r="82" spans="1:14" x14ac:dyDescent="0.3">
      <c r="A82" s="3">
        <v>43782</v>
      </c>
      <c r="B82">
        <v>31473137</v>
      </c>
      <c r="C82" t="s">
        <v>508</v>
      </c>
      <c r="D82" s="3">
        <v>43690</v>
      </c>
      <c r="E82" t="s">
        <v>79</v>
      </c>
      <c r="F82" t="s">
        <v>509</v>
      </c>
      <c r="G82" t="s">
        <v>510</v>
      </c>
      <c r="H82" t="s">
        <v>521</v>
      </c>
      <c r="I82" t="s">
        <v>522</v>
      </c>
      <c r="J82" t="s">
        <v>64</v>
      </c>
      <c r="K82" t="s">
        <v>116</v>
      </c>
      <c r="L82" t="s">
        <v>117</v>
      </c>
      <c r="M82" t="s">
        <v>523</v>
      </c>
      <c r="N82" t="s">
        <v>68</v>
      </c>
    </row>
    <row r="83" spans="1:14" x14ac:dyDescent="0.3">
      <c r="A83" s="3">
        <v>43782</v>
      </c>
      <c r="B83">
        <v>31473137</v>
      </c>
      <c r="C83" t="s">
        <v>508</v>
      </c>
      <c r="D83" s="3">
        <v>43690</v>
      </c>
      <c r="E83" t="s">
        <v>79</v>
      </c>
      <c r="F83" t="s">
        <v>509</v>
      </c>
      <c r="G83" t="s">
        <v>510</v>
      </c>
      <c r="H83" t="s">
        <v>524</v>
      </c>
      <c r="I83" t="s">
        <v>525</v>
      </c>
      <c r="J83" t="s">
        <v>64</v>
      </c>
      <c r="K83" t="s">
        <v>116</v>
      </c>
      <c r="L83" t="s">
        <v>117</v>
      </c>
      <c r="M83" t="s">
        <v>526</v>
      </c>
      <c r="N83" t="s">
        <v>68</v>
      </c>
    </row>
    <row r="84" spans="1:14" x14ac:dyDescent="0.3">
      <c r="A84" s="3">
        <v>43782</v>
      </c>
      <c r="B84">
        <v>31473137</v>
      </c>
      <c r="C84" t="s">
        <v>508</v>
      </c>
      <c r="D84" s="3">
        <v>43690</v>
      </c>
      <c r="E84" t="s">
        <v>79</v>
      </c>
      <c r="F84" t="s">
        <v>509</v>
      </c>
      <c r="G84" t="s">
        <v>510</v>
      </c>
      <c r="H84" t="s">
        <v>527</v>
      </c>
      <c r="I84" t="s">
        <v>528</v>
      </c>
      <c r="J84" t="s">
        <v>64</v>
      </c>
      <c r="K84" t="s">
        <v>116</v>
      </c>
      <c r="L84" t="s">
        <v>117</v>
      </c>
      <c r="M84" t="s">
        <v>529</v>
      </c>
      <c r="N84" t="s">
        <v>68</v>
      </c>
    </row>
    <row r="85" spans="1:14" x14ac:dyDescent="0.3">
      <c r="A85" s="3">
        <v>43782</v>
      </c>
      <c r="B85">
        <v>31473137</v>
      </c>
      <c r="C85" t="s">
        <v>508</v>
      </c>
      <c r="D85" s="3">
        <v>43690</v>
      </c>
      <c r="E85" t="s">
        <v>79</v>
      </c>
      <c r="F85" t="s">
        <v>509</v>
      </c>
      <c r="G85" t="s">
        <v>510</v>
      </c>
      <c r="H85" t="s">
        <v>530</v>
      </c>
      <c r="I85" t="s">
        <v>531</v>
      </c>
      <c r="J85" t="s">
        <v>64</v>
      </c>
      <c r="K85" t="s">
        <v>518</v>
      </c>
      <c r="L85" t="s">
        <v>519</v>
      </c>
      <c r="M85" t="s">
        <v>532</v>
      </c>
      <c r="N85" t="s">
        <v>68</v>
      </c>
    </row>
    <row r="86" spans="1:14" x14ac:dyDescent="0.3">
      <c r="A86" s="3">
        <v>43542</v>
      </c>
      <c r="B86">
        <v>30617256</v>
      </c>
      <c r="C86" t="s">
        <v>533</v>
      </c>
      <c r="D86" s="3">
        <v>43472</v>
      </c>
      <c r="E86" t="s">
        <v>105</v>
      </c>
      <c r="F86" t="s">
        <v>534</v>
      </c>
      <c r="G86" t="s">
        <v>535</v>
      </c>
      <c r="H86" t="s">
        <v>412</v>
      </c>
      <c r="I86" t="s">
        <v>536</v>
      </c>
      <c r="J86" t="s">
        <v>64</v>
      </c>
      <c r="K86" t="s">
        <v>414</v>
      </c>
      <c r="L86" t="s">
        <v>415</v>
      </c>
      <c r="M86" t="s">
        <v>537</v>
      </c>
      <c r="N86" t="s">
        <v>538</v>
      </c>
    </row>
    <row r="87" spans="1:14" x14ac:dyDescent="0.3">
      <c r="A87" s="3">
        <v>43542</v>
      </c>
      <c r="B87">
        <v>30617256</v>
      </c>
      <c r="C87" t="s">
        <v>533</v>
      </c>
      <c r="D87" s="3">
        <v>43472</v>
      </c>
      <c r="E87" t="s">
        <v>105</v>
      </c>
      <c r="F87" t="s">
        <v>534</v>
      </c>
      <c r="G87" t="s">
        <v>535</v>
      </c>
      <c r="H87" t="s">
        <v>149</v>
      </c>
      <c r="I87" t="s">
        <v>539</v>
      </c>
      <c r="J87" t="s">
        <v>64</v>
      </c>
      <c r="K87" t="s">
        <v>116</v>
      </c>
      <c r="L87" t="s">
        <v>117</v>
      </c>
      <c r="M87" t="s">
        <v>540</v>
      </c>
      <c r="N87" t="s">
        <v>538</v>
      </c>
    </row>
    <row r="88" spans="1:14" x14ac:dyDescent="0.3">
      <c r="A88" s="3">
        <v>43782</v>
      </c>
      <c r="B88">
        <v>31473137</v>
      </c>
      <c r="C88" t="s">
        <v>508</v>
      </c>
      <c r="D88" s="3">
        <v>43690</v>
      </c>
      <c r="E88" t="s">
        <v>79</v>
      </c>
      <c r="F88" t="s">
        <v>509</v>
      </c>
      <c r="G88" t="s">
        <v>510</v>
      </c>
      <c r="H88" t="s">
        <v>116</v>
      </c>
      <c r="I88" t="s">
        <v>541</v>
      </c>
      <c r="J88" t="s">
        <v>542</v>
      </c>
      <c r="K88" t="s">
        <v>116</v>
      </c>
      <c r="L88" t="s">
        <v>117</v>
      </c>
      <c r="M88" t="s">
        <v>543</v>
      </c>
      <c r="N88" t="s">
        <v>68</v>
      </c>
    </row>
    <row r="89" spans="1:14" x14ac:dyDescent="0.3">
      <c r="A89" s="3">
        <v>44252</v>
      </c>
      <c r="B89">
        <v>33223526</v>
      </c>
      <c r="C89" t="s">
        <v>544</v>
      </c>
      <c r="D89" s="3">
        <v>44157</v>
      </c>
      <c r="E89" t="s">
        <v>318</v>
      </c>
      <c r="F89" t="s">
        <v>545</v>
      </c>
      <c r="G89" t="s">
        <v>546</v>
      </c>
      <c r="H89" t="s">
        <v>116</v>
      </c>
      <c r="I89" t="s">
        <v>547</v>
      </c>
      <c r="J89" t="s">
        <v>548</v>
      </c>
      <c r="K89" t="s">
        <v>116</v>
      </c>
      <c r="L89" t="s">
        <v>117</v>
      </c>
      <c r="M89" t="s">
        <v>549</v>
      </c>
      <c r="N89" t="s">
        <v>68</v>
      </c>
    </row>
    <row r="90" spans="1:14" x14ac:dyDescent="0.3">
      <c r="A90" s="3">
        <v>43648</v>
      </c>
      <c r="B90">
        <v>30201328</v>
      </c>
      <c r="C90" t="s">
        <v>550</v>
      </c>
      <c r="D90" s="3">
        <v>43321</v>
      </c>
      <c r="E90" t="s">
        <v>173</v>
      </c>
      <c r="F90" t="s">
        <v>551</v>
      </c>
      <c r="G90" t="s">
        <v>552</v>
      </c>
      <c r="H90" t="s">
        <v>553</v>
      </c>
      <c r="I90" t="s">
        <v>554</v>
      </c>
      <c r="J90" t="s">
        <v>555</v>
      </c>
      <c r="K90" t="s">
        <v>116</v>
      </c>
      <c r="L90" t="s">
        <v>117</v>
      </c>
      <c r="M90" t="s">
        <v>556</v>
      </c>
      <c r="N90" t="s">
        <v>68</v>
      </c>
    </row>
    <row r="91" spans="1:14" x14ac:dyDescent="0.3">
      <c r="A91" s="3">
        <v>41956</v>
      </c>
      <c r="B91">
        <v>24770881</v>
      </c>
      <c r="C91" t="s">
        <v>557</v>
      </c>
      <c r="D91" s="3">
        <v>41756</v>
      </c>
      <c r="E91" t="s">
        <v>558</v>
      </c>
      <c r="F91" t="s">
        <v>559</v>
      </c>
      <c r="G91" t="s">
        <v>560</v>
      </c>
      <c r="H91" t="s">
        <v>116</v>
      </c>
      <c r="I91" t="s">
        <v>561</v>
      </c>
      <c r="J91" t="s">
        <v>64</v>
      </c>
      <c r="K91" t="s">
        <v>116</v>
      </c>
      <c r="L91" t="s">
        <v>117</v>
      </c>
      <c r="M91" t="s">
        <v>562</v>
      </c>
      <c r="N91" t="s">
        <v>68</v>
      </c>
    </row>
    <row r="92" spans="1:14" x14ac:dyDescent="0.3">
      <c r="A92" s="3">
        <v>40343</v>
      </c>
      <c r="B92">
        <v>20460622</v>
      </c>
      <c r="C92" t="s">
        <v>563</v>
      </c>
      <c r="D92" s="3">
        <v>40310</v>
      </c>
      <c r="E92" t="s">
        <v>564</v>
      </c>
      <c r="F92" t="s">
        <v>565</v>
      </c>
      <c r="G92" t="s">
        <v>566</v>
      </c>
      <c r="H92" t="s">
        <v>116</v>
      </c>
      <c r="I92" t="s">
        <v>567</v>
      </c>
      <c r="J92" t="s">
        <v>568</v>
      </c>
      <c r="K92" t="s">
        <v>116</v>
      </c>
      <c r="L92" t="s">
        <v>117</v>
      </c>
      <c r="M92" t="s">
        <v>569</v>
      </c>
      <c r="N92" t="s">
        <v>68</v>
      </c>
    </row>
    <row r="93" spans="1:14" x14ac:dyDescent="0.3">
      <c r="A93" s="3">
        <v>40717</v>
      </c>
      <c r="B93">
        <v>21627779</v>
      </c>
      <c r="C93" t="s">
        <v>570</v>
      </c>
      <c r="D93" s="3">
        <v>40694</v>
      </c>
      <c r="E93" t="s">
        <v>571</v>
      </c>
      <c r="F93" t="s">
        <v>572</v>
      </c>
      <c r="G93" t="s">
        <v>573</v>
      </c>
      <c r="H93" t="s">
        <v>116</v>
      </c>
      <c r="I93" t="s">
        <v>574</v>
      </c>
      <c r="J93" t="s">
        <v>575</v>
      </c>
      <c r="K93" t="s">
        <v>116</v>
      </c>
      <c r="L93" t="s">
        <v>117</v>
      </c>
      <c r="M93" t="s">
        <v>576</v>
      </c>
      <c r="N93" t="s">
        <v>68</v>
      </c>
    </row>
    <row r="94" spans="1:14" x14ac:dyDescent="0.3">
      <c r="A94" s="3">
        <v>40085</v>
      </c>
      <c r="B94">
        <v>19734903</v>
      </c>
      <c r="C94" t="s">
        <v>577</v>
      </c>
      <c r="D94" s="3">
        <v>40062</v>
      </c>
      <c r="E94" t="s">
        <v>105</v>
      </c>
      <c r="F94" t="s">
        <v>578</v>
      </c>
      <c r="G94" t="s">
        <v>579</v>
      </c>
      <c r="H94" t="s">
        <v>116</v>
      </c>
      <c r="I94" t="s">
        <v>580</v>
      </c>
      <c r="J94" t="s">
        <v>581</v>
      </c>
      <c r="K94" t="s">
        <v>116</v>
      </c>
      <c r="L94" t="s">
        <v>117</v>
      </c>
      <c r="M94" t="s">
        <v>582</v>
      </c>
      <c r="N94" t="s">
        <v>68</v>
      </c>
    </row>
    <row r="95" spans="1:14" x14ac:dyDescent="0.3">
      <c r="A95" s="3">
        <v>40084</v>
      </c>
      <c r="B95">
        <v>17998437</v>
      </c>
      <c r="C95" t="s">
        <v>583</v>
      </c>
      <c r="D95" s="3">
        <v>39398</v>
      </c>
      <c r="E95" t="s">
        <v>260</v>
      </c>
      <c r="F95" t="s">
        <v>584</v>
      </c>
      <c r="G95" t="s">
        <v>585</v>
      </c>
      <c r="H95" t="s">
        <v>116</v>
      </c>
      <c r="I95" t="s">
        <v>586</v>
      </c>
      <c r="J95" t="s">
        <v>587</v>
      </c>
      <c r="K95" t="s">
        <v>116</v>
      </c>
      <c r="L95" t="s">
        <v>117</v>
      </c>
      <c r="M95" t="s">
        <v>588</v>
      </c>
      <c r="N95" t="s">
        <v>68</v>
      </c>
    </row>
    <row r="96" spans="1:14" x14ac:dyDescent="0.3">
      <c r="A96" s="3">
        <v>41467</v>
      </c>
      <c r="B96">
        <v>23565137</v>
      </c>
      <c r="C96" t="s">
        <v>589</v>
      </c>
      <c r="D96" s="3">
        <v>41366</v>
      </c>
      <c r="E96" t="s">
        <v>189</v>
      </c>
      <c r="F96" t="s">
        <v>590</v>
      </c>
      <c r="G96" t="s">
        <v>591</v>
      </c>
      <c r="H96" t="s">
        <v>149</v>
      </c>
      <c r="I96" t="s">
        <v>592</v>
      </c>
      <c r="J96" t="s">
        <v>593</v>
      </c>
      <c r="K96" t="s">
        <v>116</v>
      </c>
      <c r="L96" t="s">
        <v>117</v>
      </c>
      <c r="M96" t="s">
        <v>594</v>
      </c>
      <c r="N96" t="s">
        <v>68</v>
      </c>
    </row>
    <row r="97" spans="1:14" x14ac:dyDescent="0.3">
      <c r="A97" s="3">
        <v>41544</v>
      </c>
      <c r="B97">
        <v>23562540</v>
      </c>
      <c r="C97" t="s">
        <v>595</v>
      </c>
      <c r="D97" s="3">
        <v>41368</v>
      </c>
      <c r="E97" t="s">
        <v>423</v>
      </c>
      <c r="F97" t="s">
        <v>596</v>
      </c>
      <c r="G97" t="s">
        <v>597</v>
      </c>
      <c r="H97" t="s">
        <v>395</v>
      </c>
      <c r="I97" t="s">
        <v>598</v>
      </c>
      <c r="K97" t="s">
        <v>434</v>
      </c>
      <c r="L97" t="s">
        <v>435</v>
      </c>
      <c r="M97" t="s">
        <v>599</v>
      </c>
      <c r="N97" t="s">
        <v>68</v>
      </c>
    </row>
    <row r="98" spans="1:14" x14ac:dyDescent="0.3">
      <c r="A98" s="3">
        <v>41544</v>
      </c>
      <c r="B98">
        <v>23562540</v>
      </c>
      <c r="C98" t="s">
        <v>595</v>
      </c>
      <c r="D98" s="3">
        <v>41368</v>
      </c>
      <c r="E98" t="s">
        <v>423</v>
      </c>
      <c r="F98" t="s">
        <v>596</v>
      </c>
      <c r="G98" t="s">
        <v>597</v>
      </c>
      <c r="H98" t="s">
        <v>395</v>
      </c>
      <c r="I98" t="s">
        <v>598</v>
      </c>
      <c r="K98" t="s">
        <v>600</v>
      </c>
      <c r="L98" t="s">
        <v>601</v>
      </c>
      <c r="M98" t="s">
        <v>599</v>
      </c>
      <c r="N98" t="s">
        <v>68</v>
      </c>
    </row>
    <row r="99" spans="1:14" x14ac:dyDescent="0.3">
      <c r="A99" s="3">
        <v>41510</v>
      </c>
      <c r="B99">
        <v>23571587</v>
      </c>
      <c r="C99" t="s">
        <v>602</v>
      </c>
      <c r="D99" s="3">
        <v>41374</v>
      </c>
      <c r="E99" t="s">
        <v>564</v>
      </c>
      <c r="F99" t="s">
        <v>603</v>
      </c>
      <c r="G99" t="s">
        <v>604</v>
      </c>
      <c r="H99" t="s">
        <v>149</v>
      </c>
      <c r="I99" t="s">
        <v>605</v>
      </c>
      <c r="K99" t="s">
        <v>116</v>
      </c>
      <c r="L99" t="s">
        <v>117</v>
      </c>
      <c r="M99" t="s">
        <v>606</v>
      </c>
      <c r="N99" t="s">
        <v>68</v>
      </c>
    </row>
    <row r="100" spans="1:14" x14ac:dyDescent="0.3">
      <c r="A100" s="3">
        <v>42138</v>
      </c>
      <c r="B100">
        <v>22005930</v>
      </c>
      <c r="C100" t="s">
        <v>607</v>
      </c>
      <c r="D100" s="3">
        <v>40834</v>
      </c>
      <c r="E100" t="s">
        <v>139</v>
      </c>
      <c r="F100" t="s">
        <v>608</v>
      </c>
      <c r="G100" t="s">
        <v>609</v>
      </c>
      <c r="H100" t="s">
        <v>610</v>
      </c>
      <c r="I100" t="s">
        <v>611</v>
      </c>
      <c r="J100" t="s">
        <v>64</v>
      </c>
      <c r="K100" t="s">
        <v>612</v>
      </c>
      <c r="L100" t="s">
        <v>613</v>
      </c>
      <c r="M100" t="s">
        <v>614</v>
      </c>
      <c r="N100" t="s">
        <v>68</v>
      </c>
    </row>
    <row r="101" spans="1:14" x14ac:dyDescent="0.3">
      <c r="A101" s="3">
        <v>43542</v>
      </c>
      <c r="B101">
        <v>30514930</v>
      </c>
      <c r="C101" t="s">
        <v>465</v>
      </c>
      <c r="D101" s="3">
        <v>43438</v>
      </c>
      <c r="E101" t="s">
        <v>139</v>
      </c>
      <c r="F101" t="s">
        <v>466</v>
      </c>
      <c r="G101" t="s">
        <v>467</v>
      </c>
      <c r="H101" t="s">
        <v>615</v>
      </c>
      <c r="I101" t="s">
        <v>616</v>
      </c>
      <c r="J101" t="s">
        <v>64</v>
      </c>
      <c r="K101" t="s">
        <v>617</v>
      </c>
      <c r="L101" t="s">
        <v>618</v>
      </c>
      <c r="M101" t="s">
        <v>619</v>
      </c>
      <c r="N101" t="s">
        <v>68</v>
      </c>
    </row>
    <row r="102" spans="1:14" x14ac:dyDescent="0.3">
      <c r="A102" s="3">
        <v>42538</v>
      </c>
      <c r="B102">
        <v>26545630</v>
      </c>
      <c r="C102" t="s">
        <v>620</v>
      </c>
      <c r="D102" s="3">
        <v>42272</v>
      </c>
      <c r="E102" t="s">
        <v>173</v>
      </c>
      <c r="F102" t="s">
        <v>621</v>
      </c>
      <c r="G102" t="s">
        <v>622</v>
      </c>
      <c r="H102" t="s">
        <v>623</v>
      </c>
      <c r="I102" t="s">
        <v>624</v>
      </c>
      <c r="J102" t="s">
        <v>64</v>
      </c>
      <c r="K102" t="s">
        <v>625</v>
      </c>
      <c r="L102" t="s">
        <v>626</v>
      </c>
      <c r="M102" t="s">
        <v>627</v>
      </c>
      <c r="N102" t="s">
        <v>68</v>
      </c>
    </row>
    <row r="103" spans="1:14" x14ac:dyDescent="0.3">
      <c r="A103" s="3">
        <v>43496</v>
      </c>
      <c r="B103">
        <v>29274321</v>
      </c>
      <c r="C103" t="s">
        <v>628</v>
      </c>
      <c r="D103" s="3">
        <v>43089</v>
      </c>
      <c r="E103" t="s">
        <v>79</v>
      </c>
      <c r="F103" t="s">
        <v>629</v>
      </c>
      <c r="G103" t="s">
        <v>630</v>
      </c>
      <c r="H103" t="s">
        <v>631</v>
      </c>
      <c r="I103" t="s">
        <v>632</v>
      </c>
      <c r="J103" t="s">
        <v>64</v>
      </c>
      <c r="K103" t="s">
        <v>633</v>
      </c>
      <c r="L103" t="s">
        <v>634</v>
      </c>
      <c r="M103" t="s">
        <v>635</v>
      </c>
      <c r="N103" t="s">
        <v>68</v>
      </c>
    </row>
    <row r="104" spans="1:14" x14ac:dyDescent="0.3">
      <c r="A104" s="3">
        <v>43496</v>
      </c>
      <c r="B104">
        <v>29274321</v>
      </c>
      <c r="C104" t="s">
        <v>628</v>
      </c>
      <c r="D104" s="3">
        <v>43089</v>
      </c>
      <c r="E104" t="s">
        <v>79</v>
      </c>
      <c r="F104" t="s">
        <v>629</v>
      </c>
      <c r="G104" t="s">
        <v>630</v>
      </c>
      <c r="H104" t="s">
        <v>636</v>
      </c>
      <c r="I104" t="s">
        <v>637</v>
      </c>
      <c r="J104" t="s">
        <v>64</v>
      </c>
      <c r="K104" t="s">
        <v>638</v>
      </c>
      <c r="L104" t="s">
        <v>639</v>
      </c>
      <c r="M104" t="s">
        <v>640</v>
      </c>
      <c r="N104" t="s">
        <v>68</v>
      </c>
    </row>
    <row r="105" spans="1:14" x14ac:dyDescent="0.3">
      <c r="A105" s="3">
        <v>43496</v>
      </c>
      <c r="B105">
        <v>29274321</v>
      </c>
      <c r="C105" t="s">
        <v>628</v>
      </c>
      <c r="D105" s="3">
        <v>43089</v>
      </c>
      <c r="E105" t="s">
        <v>79</v>
      </c>
      <c r="F105" t="s">
        <v>629</v>
      </c>
      <c r="G105" t="s">
        <v>630</v>
      </c>
      <c r="H105" t="s">
        <v>641</v>
      </c>
      <c r="I105" t="s">
        <v>642</v>
      </c>
      <c r="J105" t="s">
        <v>64</v>
      </c>
      <c r="K105" t="s">
        <v>643</v>
      </c>
      <c r="L105" t="s">
        <v>644</v>
      </c>
      <c r="M105" t="s">
        <v>645</v>
      </c>
      <c r="N105" t="s">
        <v>68</v>
      </c>
    </row>
    <row r="106" spans="1:14" x14ac:dyDescent="0.3">
      <c r="A106" s="3">
        <v>43496</v>
      </c>
      <c r="B106">
        <v>29274321</v>
      </c>
      <c r="C106" t="s">
        <v>628</v>
      </c>
      <c r="D106" s="3">
        <v>43089</v>
      </c>
      <c r="E106" t="s">
        <v>79</v>
      </c>
      <c r="F106" t="s">
        <v>629</v>
      </c>
      <c r="G106" t="s">
        <v>630</v>
      </c>
      <c r="H106" t="s">
        <v>646</v>
      </c>
      <c r="I106" t="s">
        <v>642</v>
      </c>
      <c r="J106" t="s">
        <v>64</v>
      </c>
      <c r="K106" t="s">
        <v>647</v>
      </c>
      <c r="L106" t="s">
        <v>648</v>
      </c>
      <c r="M106" t="s">
        <v>649</v>
      </c>
      <c r="N106" t="s">
        <v>68</v>
      </c>
    </row>
    <row r="107" spans="1:14" x14ac:dyDescent="0.3">
      <c r="A107" s="3">
        <v>43496</v>
      </c>
      <c r="B107">
        <v>29274321</v>
      </c>
      <c r="C107" t="s">
        <v>628</v>
      </c>
      <c r="D107" s="3">
        <v>43089</v>
      </c>
      <c r="E107" t="s">
        <v>79</v>
      </c>
      <c r="F107" t="s">
        <v>629</v>
      </c>
      <c r="G107" t="s">
        <v>630</v>
      </c>
      <c r="H107" t="s">
        <v>650</v>
      </c>
      <c r="I107" t="s">
        <v>642</v>
      </c>
      <c r="J107" t="s">
        <v>64</v>
      </c>
      <c r="K107" t="s">
        <v>651</v>
      </c>
      <c r="L107" t="s">
        <v>652</v>
      </c>
      <c r="M107" t="s">
        <v>653</v>
      </c>
      <c r="N107" t="s">
        <v>68</v>
      </c>
    </row>
    <row r="108" spans="1:14" x14ac:dyDescent="0.3">
      <c r="A108" s="3">
        <v>43496</v>
      </c>
      <c r="B108">
        <v>29274321</v>
      </c>
      <c r="C108" t="s">
        <v>628</v>
      </c>
      <c r="D108" s="3">
        <v>43089</v>
      </c>
      <c r="E108" t="s">
        <v>79</v>
      </c>
      <c r="F108" t="s">
        <v>629</v>
      </c>
      <c r="G108" t="s">
        <v>630</v>
      </c>
      <c r="H108" t="s">
        <v>654</v>
      </c>
      <c r="I108" t="s">
        <v>642</v>
      </c>
      <c r="J108" t="s">
        <v>64</v>
      </c>
      <c r="K108" t="s">
        <v>651</v>
      </c>
      <c r="L108" t="s">
        <v>652</v>
      </c>
      <c r="M108" t="s">
        <v>655</v>
      </c>
      <c r="N108" t="s">
        <v>68</v>
      </c>
    </row>
    <row r="109" spans="1:14" x14ac:dyDescent="0.3">
      <c r="A109" s="3">
        <v>44090</v>
      </c>
      <c r="B109">
        <v>32573913</v>
      </c>
      <c r="C109" t="s">
        <v>278</v>
      </c>
      <c r="D109" s="3">
        <v>44005</v>
      </c>
      <c r="E109" t="s">
        <v>79</v>
      </c>
      <c r="F109" t="s">
        <v>656</v>
      </c>
      <c r="G109" t="s">
        <v>657</v>
      </c>
      <c r="H109" t="s">
        <v>658</v>
      </c>
      <c r="I109" t="s">
        <v>659</v>
      </c>
      <c r="J109" t="s">
        <v>64</v>
      </c>
      <c r="K109" t="s">
        <v>660</v>
      </c>
      <c r="L109" t="s">
        <v>661</v>
      </c>
      <c r="M109" t="s">
        <v>662</v>
      </c>
      <c r="N109" t="s">
        <v>68</v>
      </c>
    </row>
    <row r="110" spans="1:14" x14ac:dyDescent="0.3">
      <c r="A110" s="3">
        <v>41396</v>
      </c>
      <c r="B110">
        <v>23374588</v>
      </c>
      <c r="C110" t="s">
        <v>663</v>
      </c>
      <c r="D110" s="3">
        <v>41303</v>
      </c>
      <c r="E110" t="s">
        <v>173</v>
      </c>
      <c r="F110" t="s">
        <v>664</v>
      </c>
      <c r="G110" t="s">
        <v>665</v>
      </c>
      <c r="H110" t="s">
        <v>666</v>
      </c>
      <c r="I110" t="s">
        <v>667</v>
      </c>
      <c r="J110" t="s">
        <v>668</v>
      </c>
      <c r="K110" t="s">
        <v>669</v>
      </c>
      <c r="L110" t="s">
        <v>670</v>
      </c>
      <c r="M110" t="s">
        <v>671</v>
      </c>
      <c r="N110" t="s">
        <v>68</v>
      </c>
    </row>
    <row r="111" spans="1:14" x14ac:dyDescent="0.3">
      <c r="A111" s="3">
        <v>44482</v>
      </c>
      <c r="B111">
        <v>34020725</v>
      </c>
      <c r="C111" t="s">
        <v>672</v>
      </c>
      <c r="D111" s="3">
        <v>44337</v>
      </c>
      <c r="E111" t="s">
        <v>673</v>
      </c>
      <c r="F111" t="s">
        <v>674</v>
      </c>
      <c r="G111" t="s">
        <v>675</v>
      </c>
      <c r="H111" t="s">
        <v>676</v>
      </c>
      <c r="I111" t="s">
        <v>677</v>
      </c>
      <c r="J111" t="s">
        <v>64</v>
      </c>
      <c r="K111" t="s">
        <v>678</v>
      </c>
      <c r="L111" t="s">
        <v>679</v>
      </c>
      <c r="M111" t="s">
        <v>680</v>
      </c>
      <c r="N111" t="s">
        <v>68</v>
      </c>
    </row>
    <row r="112" spans="1:14" x14ac:dyDescent="0.3">
      <c r="A112" s="3">
        <v>42404</v>
      </c>
      <c r="B112">
        <v>25778476</v>
      </c>
      <c r="C112" t="s">
        <v>681</v>
      </c>
      <c r="D112" s="3">
        <v>42080</v>
      </c>
      <c r="E112" t="s">
        <v>139</v>
      </c>
      <c r="F112" t="s">
        <v>682</v>
      </c>
      <c r="G112" t="s">
        <v>683</v>
      </c>
      <c r="H112" t="s">
        <v>492</v>
      </c>
      <c r="I112" t="s">
        <v>684</v>
      </c>
      <c r="J112" t="s">
        <v>685</v>
      </c>
      <c r="K112" t="s">
        <v>686</v>
      </c>
      <c r="L112" t="s">
        <v>687</v>
      </c>
      <c r="M112" t="s">
        <v>688</v>
      </c>
      <c r="N112" t="s">
        <v>68</v>
      </c>
    </row>
    <row r="113" spans="1:14" x14ac:dyDescent="0.3">
      <c r="A113" s="3">
        <v>42403</v>
      </c>
      <c r="B113">
        <v>25778476</v>
      </c>
      <c r="C113" t="s">
        <v>681</v>
      </c>
      <c r="D113" s="3">
        <v>42080</v>
      </c>
      <c r="E113" t="s">
        <v>139</v>
      </c>
      <c r="F113" t="s">
        <v>682</v>
      </c>
      <c r="G113" t="s">
        <v>683</v>
      </c>
      <c r="H113" t="s">
        <v>689</v>
      </c>
      <c r="I113" t="s">
        <v>690</v>
      </c>
      <c r="J113" t="s">
        <v>691</v>
      </c>
      <c r="K113" t="s">
        <v>116</v>
      </c>
      <c r="L113" t="s">
        <v>117</v>
      </c>
      <c r="M113" t="s">
        <v>692</v>
      </c>
      <c r="N113" t="s">
        <v>68</v>
      </c>
    </row>
    <row r="114" spans="1:14" x14ac:dyDescent="0.3">
      <c r="A114" s="3">
        <v>42403</v>
      </c>
      <c r="B114">
        <v>25778476</v>
      </c>
      <c r="C114" t="s">
        <v>681</v>
      </c>
      <c r="D114" s="3">
        <v>42080</v>
      </c>
      <c r="E114" t="s">
        <v>139</v>
      </c>
      <c r="F114" t="s">
        <v>682</v>
      </c>
      <c r="G114" t="s">
        <v>683</v>
      </c>
      <c r="H114" t="s">
        <v>496</v>
      </c>
      <c r="I114" t="s">
        <v>693</v>
      </c>
      <c r="J114" t="s">
        <v>694</v>
      </c>
      <c r="K114" t="s">
        <v>116</v>
      </c>
      <c r="L114" t="s">
        <v>117</v>
      </c>
      <c r="M114" t="s">
        <v>695</v>
      </c>
      <c r="N114" t="s">
        <v>68</v>
      </c>
    </row>
    <row r="115" spans="1:14" x14ac:dyDescent="0.3">
      <c r="A115" s="3">
        <v>40085</v>
      </c>
      <c r="B115">
        <v>19734902</v>
      </c>
      <c r="C115" t="s">
        <v>696</v>
      </c>
      <c r="D115" s="3">
        <v>40062</v>
      </c>
      <c r="E115" t="s">
        <v>105</v>
      </c>
      <c r="F115" t="s">
        <v>697</v>
      </c>
      <c r="G115" t="s">
        <v>698</v>
      </c>
      <c r="H115" t="s">
        <v>116</v>
      </c>
      <c r="I115" t="s">
        <v>699</v>
      </c>
      <c r="J115" t="s">
        <v>700</v>
      </c>
      <c r="K115" t="s">
        <v>116</v>
      </c>
      <c r="L115" t="s">
        <v>117</v>
      </c>
      <c r="M115" t="s">
        <v>701</v>
      </c>
      <c r="N115" t="s">
        <v>68</v>
      </c>
    </row>
    <row r="116" spans="1:14" x14ac:dyDescent="0.3">
      <c r="A116" s="3">
        <v>41017</v>
      </c>
      <c r="B116">
        <v>22430674</v>
      </c>
      <c r="C116" t="s">
        <v>577</v>
      </c>
      <c r="D116" s="3">
        <v>40988</v>
      </c>
      <c r="E116" t="s">
        <v>139</v>
      </c>
      <c r="F116" t="s">
        <v>702</v>
      </c>
      <c r="G116" t="s">
        <v>703</v>
      </c>
      <c r="H116" t="s">
        <v>116</v>
      </c>
      <c r="I116" t="s">
        <v>704</v>
      </c>
      <c r="J116" t="s">
        <v>705</v>
      </c>
      <c r="K116" t="s">
        <v>116</v>
      </c>
      <c r="L116" t="s">
        <v>117</v>
      </c>
      <c r="M116" t="s">
        <v>706</v>
      </c>
      <c r="N116" t="s">
        <v>68</v>
      </c>
    </row>
    <row r="117" spans="1:14" x14ac:dyDescent="0.3">
      <c r="A117" s="3">
        <v>44335</v>
      </c>
      <c r="B117">
        <v>33074286</v>
      </c>
      <c r="C117" t="s">
        <v>707</v>
      </c>
      <c r="D117" s="3">
        <v>44123</v>
      </c>
      <c r="E117" t="s">
        <v>708</v>
      </c>
      <c r="F117" t="s">
        <v>709</v>
      </c>
      <c r="G117" t="s">
        <v>710</v>
      </c>
      <c r="H117" t="s">
        <v>116</v>
      </c>
      <c r="I117" t="s">
        <v>711</v>
      </c>
      <c r="J117" t="s">
        <v>64</v>
      </c>
      <c r="K117" t="s">
        <v>116</v>
      </c>
      <c r="L117" t="s">
        <v>117</v>
      </c>
      <c r="M117" t="s">
        <v>712</v>
      </c>
      <c r="N117" t="s">
        <v>68</v>
      </c>
    </row>
    <row r="118" spans="1:14" x14ac:dyDescent="0.3">
      <c r="A118" s="3">
        <v>43559</v>
      </c>
      <c r="B118">
        <v>30820047</v>
      </c>
      <c r="C118" t="s">
        <v>707</v>
      </c>
      <c r="D118" s="3">
        <v>43524</v>
      </c>
      <c r="E118" t="s">
        <v>105</v>
      </c>
      <c r="F118" t="s">
        <v>713</v>
      </c>
      <c r="G118" t="s">
        <v>714</v>
      </c>
      <c r="H118" t="s">
        <v>149</v>
      </c>
      <c r="I118" t="s">
        <v>715</v>
      </c>
      <c r="J118" t="s">
        <v>716</v>
      </c>
      <c r="K118" t="s">
        <v>85</v>
      </c>
      <c r="L118" t="s">
        <v>86</v>
      </c>
      <c r="M118" t="s">
        <v>717</v>
      </c>
      <c r="N118" t="s">
        <v>68</v>
      </c>
    </row>
    <row r="119" spans="1:14" x14ac:dyDescent="0.3">
      <c r="A119" s="3">
        <v>43220</v>
      </c>
      <c r="B119">
        <v>28714976</v>
      </c>
      <c r="C119" t="s">
        <v>718</v>
      </c>
      <c r="D119" s="3">
        <v>42979</v>
      </c>
      <c r="E119" t="s">
        <v>105</v>
      </c>
      <c r="F119" t="s">
        <v>719</v>
      </c>
      <c r="G119" t="s">
        <v>720</v>
      </c>
      <c r="H119" t="s">
        <v>149</v>
      </c>
      <c r="I119" t="s">
        <v>721</v>
      </c>
      <c r="J119" t="s">
        <v>722</v>
      </c>
      <c r="K119" t="s">
        <v>85</v>
      </c>
      <c r="L119" t="s">
        <v>86</v>
      </c>
      <c r="M119" t="s">
        <v>723</v>
      </c>
      <c r="N119" t="s">
        <v>724</v>
      </c>
    </row>
    <row r="120" spans="1:14" x14ac:dyDescent="0.3">
      <c r="A120" s="3">
        <v>40687</v>
      </c>
      <c r="B120">
        <v>21460841</v>
      </c>
      <c r="C120" t="s">
        <v>253</v>
      </c>
      <c r="D120" s="3">
        <v>40636</v>
      </c>
      <c r="E120" t="s">
        <v>105</v>
      </c>
      <c r="F120" t="s">
        <v>725</v>
      </c>
      <c r="G120" t="s">
        <v>726</v>
      </c>
      <c r="H120" t="s">
        <v>149</v>
      </c>
      <c r="I120" t="s">
        <v>727</v>
      </c>
      <c r="J120" t="s">
        <v>728</v>
      </c>
      <c r="K120" t="s">
        <v>116</v>
      </c>
      <c r="L120" t="s">
        <v>117</v>
      </c>
      <c r="M120" t="s">
        <v>729</v>
      </c>
      <c r="N120" t="s">
        <v>68</v>
      </c>
    </row>
    <row r="121" spans="1:14" x14ac:dyDescent="0.3">
      <c r="A121" s="3">
        <v>40665</v>
      </c>
      <c r="B121">
        <v>21460840</v>
      </c>
      <c r="C121" t="s">
        <v>607</v>
      </c>
      <c r="D121" s="3">
        <v>40636</v>
      </c>
      <c r="E121" t="s">
        <v>105</v>
      </c>
      <c r="F121" t="s">
        <v>730</v>
      </c>
      <c r="G121" t="s">
        <v>731</v>
      </c>
      <c r="H121" t="s">
        <v>116</v>
      </c>
      <c r="I121" t="s">
        <v>732</v>
      </c>
      <c r="J121" t="s">
        <v>733</v>
      </c>
      <c r="K121" t="s">
        <v>116</v>
      </c>
      <c r="L121" t="s">
        <v>117</v>
      </c>
      <c r="M121" t="s">
        <v>734</v>
      </c>
      <c r="N121" t="s">
        <v>68</v>
      </c>
    </row>
    <row r="122" spans="1:14" x14ac:dyDescent="0.3">
      <c r="A122" s="3">
        <v>42095</v>
      </c>
      <c r="B122">
        <v>25027320</v>
      </c>
      <c r="C122" t="s">
        <v>735</v>
      </c>
      <c r="D122" s="3">
        <v>41835</v>
      </c>
      <c r="E122" t="s">
        <v>736</v>
      </c>
      <c r="F122" t="s">
        <v>737</v>
      </c>
      <c r="G122" t="s">
        <v>738</v>
      </c>
      <c r="H122" t="s">
        <v>631</v>
      </c>
      <c r="I122" t="s">
        <v>739</v>
      </c>
      <c r="J122" t="s">
        <v>740</v>
      </c>
      <c r="K122" t="s">
        <v>633</v>
      </c>
      <c r="L122" t="s">
        <v>634</v>
      </c>
      <c r="M122" t="s">
        <v>741</v>
      </c>
      <c r="N122" t="s">
        <v>68</v>
      </c>
    </row>
    <row r="123" spans="1:14" x14ac:dyDescent="0.3">
      <c r="A123" s="3">
        <v>42138</v>
      </c>
      <c r="B123">
        <v>22005930</v>
      </c>
      <c r="C123" t="s">
        <v>607</v>
      </c>
      <c r="D123" s="3">
        <v>40834</v>
      </c>
      <c r="E123" t="s">
        <v>139</v>
      </c>
      <c r="F123" t="s">
        <v>608</v>
      </c>
      <c r="G123" t="s">
        <v>609</v>
      </c>
      <c r="H123" t="s">
        <v>742</v>
      </c>
      <c r="I123" t="s">
        <v>743</v>
      </c>
      <c r="J123" t="s">
        <v>64</v>
      </c>
      <c r="K123" t="s">
        <v>744</v>
      </c>
      <c r="L123" t="s">
        <v>745</v>
      </c>
      <c r="M123" t="s">
        <v>746</v>
      </c>
      <c r="N123" t="s">
        <v>68</v>
      </c>
    </row>
    <row r="124" spans="1:14" x14ac:dyDescent="0.3">
      <c r="A124" s="3">
        <v>44482</v>
      </c>
      <c r="B124">
        <v>34020725</v>
      </c>
      <c r="C124" t="s">
        <v>672</v>
      </c>
      <c r="D124" s="3">
        <v>44337</v>
      </c>
      <c r="E124" t="s">
        <v>673</v>
      </c>
      <c r="F124" t="s">
        <v>674</v>
      </c>
      <c r="G124" t="s">
        <v>675</v>
      </c>
      <c r="H124" t="s">
        <v>747</v>
      </c>
      <c r="I124" t="s">
        <v>748</v>
      </c>
      <c r="J124" t="s">
        <v>64</v>
      </c>
      <c r="K124" t="s">
        <v>678</v>
      </c>
      <c r="L124" t="s">
        <v>679</v>
      </c>
      <c r="M124" t="s">
        <v>749</v>
      </c>
      <c r="N124" t="s">
        <v>68</v>
      </c>
    </row>
    <row r="125" spans="1:14" x14ac:dyDescent="0.3">
      <c r="A125" s="3">
        <v>44482</v>
      </c>
      <c r="B125">
        <v>34020725</v>
      </c>
      <c r="C125" t="s">
        <v>672</v>
      </c>
      <c r="D125" s="3">
        <v>44337</v>
      </c>
      <c r="E125" t="s">
        <v>673</v>
      </c>
      <c r="F125" t="s">
        <v>674</v>
      </c>
      <c r="G125" t="s">
        <v>675</v>
      </c>
      <c r="H125" t="s">
        <v>750</v>
      </c>
      <c r="I125" t="s">
        <v>751</v>
      </c>
      <c r="J125" t="s">
        <v>64</v>
      </c>
      <c r="K125" t="s">
        <v>678</v>
      </c>
      <c r="L125" t="s">
        <v>679</v>
      </c>
      <c r="M125" t="s">
        <v>752</v>
      </c>
      <c r="N125" t="s">
        <v>68</v>
      </c>
    </row>
    <row r="126" spans="1:14" x14ac:dyDescent="0.3">
      <c r="A126" s="3">
        <v>44482</v>
      </c>
      <c r="B126">
        <v>34020725</v>
      </c>
      <c r="C126" t="s">
        <v>672</v>
      </c>
      <c r="D126" s="3">
        <v>44337</v>
      </c>
      <c r="E126" t="s">
        <v>673</v>
      </c>
      <c r="F126" t="s">
        <v>674</v>
      </c>
      <c r="G126" t="s">
        <v>675</v>
      </c>
      <c r="H126" t="s">
        <v>753</v>
      </c>
      <c r="I126" t="s">
        <v>754</v>
      </c>
      <c r="J126" t="s">
        <v>64</v>
      </c>
      <c r="K126" t="s">
        <v>755</v>
      </c>
      <c r="L126" t="s">
        <v>756</v>
      </c>
      <c r="M126" t="s">
        <v>757</v>
      </c>
      <c r="N126" t="s">
        <v>68</v>
      </c>
    </row>
    <row r="127" spans="1:14" x14ac:dyDescent="0.3">
      <c r="A127" s="3">
        <v>44482</v>
      </c>
      <c r="B127">
        <v>34020725</v>
      </c>
      <c r="C127" t="s">
        <v>672</v>
      </c>
      <c r="D127" s="3">
        <v>44337</v>
      </c>
      <c r="E127" t="s">
        <v>673</v>
      </c>
      <c r="F127" t="s">
        <v>674</v>
      </c>
      <c r="G127" t="s">
        <v>675</v>
      </c>
      <c r="H127" t="s">
        <v>758</v>
      </c>
      <c r="I127" t="s">
        <v>759</v>
      </c>
      <c r="J127" t="s">
        <v>64</v>
      </c>
      <c r="K127" t="s">
        <v>760</v>
      </c>
      <c r="L127" t="s">
        <v>761</v>
      </c>
      <c r="M127" t="s">
        <v>762</v>
      </c>
      <c r="N127" t="s">
        <v>68</v>
      </c>
    </row>
    <row r="128" spans="1:14" x14ac:dyDescent="0.3">
      <c r="A128" s="3">
        <v>41745</v>
      </c>
      <c r="B128">
        <v>24162737</v>
      </c>
      <c r="C128" t="s">
        <v>577</v>
      </c>
      <c r="D128" s="3">
        <v>41574</v>
      </c>
      <c r="E128" t="s">
        <v>105</v>
      </c>
      <c r="F128" t="s">
        <v>763</v>
      </c>
      <c r="G128" t="s">
        <v>764</v>
      </c>
      <c r="H128" t="s">
        <v>149</v>
      </c>
      <c r="I128" t="s">
        <v>765</v>
      </c>
      <c r="J128" t="s">
        <v>766</v>
      </c>
      <c r="K128" t="s">
        <v>116</v>
      </c>
      <c r="L128" t="s">
        <v>117</v>
      </c>
      <c r="M128" t="s">
        <v>767</v>
      </c>
      <c r="N128" t="s">
        <v>68</v>
      </c>
    </row>
    <row r="129" spans="1:14" x14ac:dyDescent="0.3">
      <c r="A129" s="3">
        <v>44489</v>
      </c>
      <c r="B129">
        <v>34112972</v>
      </c>
      <c r="C129" t="s">
        <v>768</v>
      </c>
      <c r="D129" s="3">
        <v>44357</v>
      </c>
      <c r="E129" t="s">
        <v>139</v>
      </c>
      <c r="F129" t="s">
        <v>769</v>
      </c>
      <c r="G129" t="s">
        <v>770</v>
      </c>
      <c r="H129" t="s">
        <v>742</v>
      </c>
      <c r="I129" t="s">
        <v>771</v>
      </c>
      <c r="J129" t="s">
        <v>64</v>
      </c>
      <c r="K129" t="s">
        <v>744</v>
      </c>
      <c r="L129" t="s">
        <v>745</v>
      </c>
      <c r="M129" t="s">
        <v>772</v>
      </c>
      <c r="N129" t="s">
        <v>68</v>
      </c>
    </row>
    <row r="130" spans="1:14" x14ac:dyDescent="0.3">
      <c r="A130" s="3">
        <v>44421</v>
      </c>
      <c r="B130">
        <v>34099642</v>
      </c>
      <c r="C130" t="s">
        <v>773</v>
      </c>
      <c r="D130" s="3">
        <v>44354</v>
      </c>
      <c r="E130" t="s">
        <v>774</v>
      </c>
      <c r="F130" t="s">
        <v>775</v>
      </c>
      <c r="G130" t="s">
        <v>776</v>
      </c>
      <c r="H130" t="s">
        <v>116</v>
      </c>
      <c r="I130" t="s">
        <v>777</v>
      </c>
      <c r="J130" t="s">
        <v>778</v>
      </c>
      <c r="K130" t="s">
        <v>116</v>
      </c>
      <c r="L130" t="s">
        <v>117</v>
      </c>
      <c r="M130" t="s">
        <v>779</v>
      </c>
      <c r="N130" t="s">
        <v>68</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1CF9D-72BF-4362-A4CE-40B7EBF4240B}">
  <dimension ref="A1:J28"/>
  <sheetViews>
    <sheetView zoomScale="90" zoomScaleNormal="90" workbookViewId="0">
      <selection activeCell="A2" sqref="A2"/>
    </sheetView>
  </sheetViews>
  <sheetFormatPr baseColWidth="10" defaultRowHeight="14.4" x14ac:dyDescent="0.3"/>
  <cols>
    <col min="1" max="1" width="39.33203125" bestFit="1" customWidth="1"/>
    <col min="2" max="4" width="3.5546875" bestFit="1" customWidth="1"/>
    <col min="5" max="5" width="4.109375" bestFit="1" customWidth="1"/>
    <col min="6" max="6" width="4.5546875" bestFit="1" customWidth="1"/>
    <col min="7" max="7" width="14.88671875" customWidth="1"/>
    <col min="8" max="8" width="12" bestFit="1" customWidth="1"/>
    <col min="10" max="10" width="56.109375" bestFit="1" customWidth="1"/>
  </cols>
  <sheetData>
    <row r="1" spans="1:8" x14ac:dyDescent="0.3">
      <c r="A1" s="2" t="s">
        <v>42</v>
      </c>
    </row>
    <row r="2" spans="1:8" x14ac:dyDescent="0.3">
      <c r="A2" t="s">
        <v>1259</v>
      </c>
      <c r="B2" t="s">
        <v>0</v>
      </c>
      <c r="C2" t="s">
        <v>1</v>
      </c>
      <c r="D2" t="s">
        <v>2</v>
      </c>
      <c r="E2" t="s">
        <v>3</v>
      </c>
      <c r="F2" s="1" t="s">
        <v>8</v>
      </c>
      <c r="H2" t="s">
        <v>11</v>
      </c>
    </row>
    <row r="3" spans="1:8" x14ac:dyDescent="0.3">
      <c r="A3" t="s">
        <v>14</v>
      </c>
      <c r="B3" s="4">
        <v>0</v>
      </c>
      <c r="C3" s="4">
        <v>0</v>
      </c>
      <c r="D3" s="4">
        <v>2</v>
      </c>
      <c r="E3" s="4">
        <v>2</v>
      </c>
      <c r="F3" s="4">
        <f>SUM(B3:E3)</f>
        <v>4</v>
      </c>
      <c r="G3" t="str">
        <f>A3</f>
        <v>Blood</v>
      </c>
      <c r="H3">
        <f t="shared" ref="H3:H15" si="0">F3/$F$15</f>
        <v>0.19047619047619055</v>
      </c>
    </row>
    <row r="4" spans="1:8" x14ac:dyDescent="0.3">
      <c r="A4" t="s">
        <v>15</v>
      </c>
      <c r="B4" s="4">
        <v>1</v>
      </c>
      <c r="C4" s="4">
        <v>0</v>
      </c>
      <c r="D4" s="4">
        <v>0</v>
      </c>
      <c r="E4" s="4">
        <v>0</v>
      </c>
      <c r="F4" s="4">
        <f t="shared" ref="F4:F13" si="1">SUM(B4:E4)</f>
        <v>1</v>
      </c>
      <c r="G4" t="str">
        <f>A4</f>
        <v>Hippocampus</v>
      </c>
      <c r="H4">
        <f t="shared" si="0"/>
        <v>4.7619047619047637E-2</v>
      </c>
    </row>
    <row r="5" spans="1:8" x14ac:dyDescent="0.3">
      <c r="A5" t="s">
        <v>16</v>
      </c>
      <c r="B5" s="4">
        <v>1</v>
      </c>
      <c r="C5" s="4">
        <v>0</v>
      </c>
      <c r="D5" s="4">
        <v>0</v>
      </c>
      <c r="E5" s="4">
        <v>0</v>
      </c>
      <c r="F5" s="4">
        <f t="shared" si="1"/>
        <v>1</v>
      </c>
      <c r="G5" t="str">
        <f>A5</f>
        <v>Enthorinal Cortex</v>
      </c>
      <c r="H5">
        <f t="shared" si="0"/>
        <v>4.7619047619047637E-2</v>
      </c>
    </row>
    <row r="6" spans="1:8" x14ac:dyDescent="0.3">
      <c r="A6" t="s">
        <v>17</v>
      </c>
      <c r="B6" s="4">
        <v>7</v>
      </c>
      <c r="C6" s="4">
        <v>3</v>
      </c>
      <c r="D6" s="4">
        <v>0</v>
      </c>
      <c r="E6" s="4">
        <v>0</v>
      </c>
      <c r="F6" s="4">
        <f t="shared" si="1"/>
        <v>10</v>
      </c>
      <c r="G6" t="str">
        <f>A6</f>
        <v>Frontal Cortex (dorsolateral, pre, superior)</v>
      </c>
      <c r="H6">
        <f t="shared" si="0"/>
        <v>0.47619047619047633</v>
      </c>
    </row>
    <row r="7" spans="1:8" x14ac:dyDescent="0.3">
      <c r="A7" t="s">
        <v>18</v>
      </c>
      <c r="B7" s="4">
        <f>1/3</f>
        <v>0.33333333333333331</v>
      </c>
      <c r="C7" s="4">
        <v>1</v>
      </c>
      <c r="D7" s="4">
        <v>0</v>
      </c>
      <c r="E7" s="4">
        <v>0</v>
      </c>
      <c r="F7" s="4">
        <f t="shared" si="1"/>
        <v>1.3333333333333333</v>
      </c>
      <c r="G7" t="str">
        <f t="shared" ref="G7:G13" si="2">A7</f>
        <v>Temporal Cortex</v>
      </c>
      <c r="H7">
        <f t="shared" si="0"/>
        <v>6.3492063492063516E-2</v>
      </c>
    </row>
    <row r="8" spans="1:8" x14ac:dyDescent="0.3">
      <c r="A8" t="s">
        <v>19</v>
      </c>
      <c r="B8" s="4">
        <f>1/3</f>
        <v>0.33333333333333331</v>
      </c>
      <c r="C8" s="4">
        <v>0</v>
      </c>
      <c r="D8" s="4">
        <v>0</v>
      </c>
      <c r="E8" s="4">
        <v>0</v>
      </c>
      <c r="F8" s="4">
        <f t="shared" si="1"/>
        <v>0.33333333333333331</v>
      </c>
      <c r="G8" t="str">
        <f t="shared" si="2"/>
        <v>Visual Cortex</v>
      </c>
      <c r="H8">
        <f t="shared" si="0"/>
        <v>1.5873015873015879E-2</v>
      </c>
    </row>
    <row r="9" spans="1:8" x14ac:dyDescent="0.3">
      <c r="A9" t="s">
        <v>1250</v>
      </c>
      <c r="B9" s="4">
        <v>0</v>
      </c>
      <c r="C9" s="4">
        <v>0.5</v>
      </c>
      <c r="D9" s="4">
        <v>0</v>
      </c>
      <c r="E9" s="4">
        <v>0</v>
      </c>
      <c r="F9" s="4">
        <f t="shared" si="1"/>
        <v>0.5</v>
      </c>
      <c r="G9" t="str">
        <f t="shared" si="2"/>
        <v>Putamen</v>
      </c>
      <c r="H9">
        <f t="shared" si="0"/>
        <v>2.3809523809523819E-2</v>
      </c>
    </row>
    <row r="10" spans="1:8" x14ac:dyDescent="0.3">
      <c r="A10" t="s">
        <v>1251</v>
      </c>
      <c r="B10" s="4">
        <v>0</v>
      </c>
      <c r="C10" s="4">
        <v>0.5</v>
      </c>
      <c r="D10" s="4">
        <v>0</v>
      </c>
      <c r="E10" s="4">
        <v>0</v>
      </c>
      <c r="F10" s="4">
        <f t="shared" si="1"/>
        <v>0.5</v>
      </c>
      <c r="G10" t="str">
        <f t="shared" si="2"/>
        <v>Cortex</v>
      </c>
      <c r="H10">
        <f t="shared" si="0"/>
        <v>2.3809523809523819E-2</v>
      </c>
    </row>
    <row r="11" spans="1:8" x14ac:dyDescent="0.3">
      <c r="A11" t="s">
        <v>20</v>
      </c>
      <c r="B11" s="4">
        <v>0</v>
      </c>
      <c r="C11" s="4">
        <f t="shared" ref="C11:C13" si="3">1/3</f>
        <v>0.33333333333333331</v>
      </c>
      <c r="D11" s="4">
        <v>0</v>
      </c>
      <c r="E11" s="4">
        <v>0</v>
      </c>
      <c r="F11" s="4">
        <f t="shared" si="1"/>
        <v>0.33333333333333331</v>
      </c>
      <c r="G11" t="str">
        <f t="shared" si="2"/>
        <v>Substantia Nigra</v>
      </c>
      <c r="H11">
        <f t="shared" si="0"/>
        <v>1.5873015873015879E-2</v>
      </c>
    </row>
    <row r="12" spans="1:8" x14ac:dyDescent="0.3">
      <c r="A12" t="s">
        <v>1252</v>
      </c>
      <c r="B12" s="4">
        <v>0</v>
      </c>
      <c r="C12" s="4">
        <f t="shared" si="3"/>
        <v>0.33333333333333331</v>
      </c>
      <c r="D12" s="4">
        <v>0</v>
      </c>
      <c r="E12" s="4">
        <v>0</v>
      </c>
      <c r="F12" s="4">
        <f t="shared" si="1"/>
        <v>0.33333333333333331</v>
      </c>
      <c r="G12" t="str">
        <f t="shared" si="2"/>
        <v>Cyngulate Gyrus</v>
      </c>
      <c r="H12">
        <f t="shared" si="0"/>
        <v>1.5873015873015879E-2</v>
      </c>
    </row>
    <row r="13" spans="1:8" x14ac:dyDescent="0.3">
      <c r="A13" t="s">
        <v>1253</v>
      </c>
      <c r="B13" s="4">
        <v>0</v>
      </c>
      <c r="C13" s="4">
        <f t="shared" si="3"/>
        <v>0.33333333333333331</v>
      </c>
      <c r="D13" s="4">
        <v>0</v>
      </c>
      <c r="E13" s="4">
        <v>0</v>
      </c>
      <c r="F13" s="4">
        <f t="shared" si="1"/>
        <v>0.33333333333333331</v>
      </c>
      <c r="G13" t="str">
        <f t="shared" si="2"/>
        <v>Dorsal motor nucleus of N.vagus</v>
      </c>
      <c r="H13">
        <f t="shared" si="0"/>
        <v>1.5873015873015879E-2</v>
      </c>
    </row>
    <row r="14" spans="1:8" x14ac:dyDescent="0.3">
      <c r="A14" t="s">
        <v>27</v>
      </c>
      <c r="B14" s="4">
        <f>1/3</f>
        <v>0.33333333333333331</v>
      </c>
      <c r="C14" s="4">
        <v>1</v>
      </c>
      <c r="D14" s="4">
        <v>0</v>
      </c>
      <c r="E14" s="4">
        <v>0</v>
      </c>
      <c r="F14" s="4">
        <f>SUM(B14:E14)</f>
        <v>1.3333333333333333</v>
      </c>
      <c r="G14" t="str">
        <f>A14</f>
        <v>Cerebellum</v>
      </c>
      <c r="H14">
        <f t="shared" si="0"/>
        <v>6.3492063492063516E-2</v>
      </c>
    </row>
    <row r="15" spans="1:8" x14ac:dyDescent="0.3">
      <c r="A15" t="s">
        <v>8</v>
      </c>
      <c r="B15">
        <f>SUM(B3:B14)</f>
        <v>10.000000000000002</v>
      </c>
      <c r="C15">
        <f>SUM(C3:C14)</f>
        <v>6.9999999999999991</v>
      </c>
      <c r="D15">
        <f>SUM(D3:D14)</f>
        <v>2</v>
      </c>
      <c r="E15">
        <f>SUM(E3:E14)</f>
        <v>2</v>
      </c>
      <c r="F15">
        <f>SUM(F3:F14)</f>
        <v>20.999999999999993</v>
      </c>
      <c r="G15" t="str">
        <f>A15</f>
        <v>∑</v>
      </c>
      <c r="H15">
        <f t="shared" si="0"/>
        <v>1</v>
      </c>
    </row>
    <row r="28" spans="10:10" x14ac:dyDescent="0.3">
      <c r="J28" s="2" t="s">
        <v>38</v>
      </c>
    </row>
  </sheetData>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58F2F-7F97-4951-B7ED-09625AEF4051}">
  <dimension ref="A1:H6"/>
  <sheetViews>
    <sheetView workbookViewId="0">
      <selection activeCell="P23" sqref="P23"/>
    </sheetView>
  </sheetViews>
  <sheetFormatPr baseColWidth="10" defaultRowHeight="14.4" x14ac:dyDescent="0.3"/>
  <cols>
    <col min="1" max="1" width="40" bestFit="1" customWidth="1"/>
    <col min="2" max="3" width="3.33203125" bestFit="1" customWidth="1"/>
    <col min="4" max="4" width="3.44140625" bestFit="1" customWidth="1"/>
    <col min="5" max="5" width="3.88671875" bestFit="1" customWidth="1"/>
    <col min="6" max="6" width="3" bestFit="1" customWidth="1"/>
    <col min="7" max="7" width="16.33203125" bestFit="1" customWidth="1"/>
    <col min="8" max="8" width="7.33203125" bestFit="1" customWidth="1"/>
  </cols>
  <sheetData>
    <row r="1" spans="1:8" x14ac:dyDescent="0.3">
      <c r="A1" s="2" t="s">
        <v>34</v>
      </c>
    </row>
    <row r="2" spans="1:8" x14ac:dyDescent="0.3">
      <c r="A2" t="s">
        <v>1259</v>
      </c>
      <c r="B2" t="s">
        <v>0</v>
      </c>
      <c r="C2" t="s">
        <v>1</v>
      </c>
      <c r="D2" t="s">
        <v>2</v>
      </c>
      <c r="E2" t="s">
        <v>3</v>
      </c>
      <c r="F2" s="1" t="s">
        <v>8</v>
      </c>
      <c r="H2" t="s">
        <v>11</v>
      </c>
    </row>
    <row r="3" spans="1:8" x14ac:dyDescent="0.3">
      <c r="A3" t="s">
        <v>35</v>
      </c>
      <c r="B3">
        <v>7</v>
      </c>
      <c r="C3">
        <v>11</v>
      </c>
      <c r="D3">
        <v>2</v>
      </c>
      <c r="E3">
        <v>3</v>
      </c>
      <c r="F3">
        <f>SUM(B3:E3)</f>
        <v>23</v>
      </c>
      <c r="G3" t="str">
        <f>A3</f>
        <v>MicroArray</v>
      </c>
      <c r="H3">
        <f>F3/$F$6</f>
        <v>0.56097560975609762</v>
      </c>
    </row>
    <row r="4" spans="1:8" x14ac:dyDescent="0.3">
      <c r="A4" t="s">
        <v>36</v>
      </c>
      <c r="B4">
        <v>3</v>
      </c>
      <c r="C4">
        <v>1</v>
      </c>
      <c r="D4">
        <v>7</v>
      </c>
      <c r="E4">
        <v>5</v>
      </c>
      <c r="F4">
        <f t="shared" ref="F4:F5" si="0">SUM(B4:E4)</f>
        <v>16</v>
      </c>
      <c r="G4" t="str">
        <f>A4</f>
        <v>RNA-Seq</v>
      </c>
      <c r="H4">
        <f t="shared" ref="H4:H5" si="1">F4/$F$6</f>
        <v>0.3902439024390244</v>
      </c>
    </row>
    <row r="5" spans="1:8" x14ac:dyDescent="0.3">
      <c r="A5" t="s">
        <v>37</v>
      </c>
      <c r="B5">
        <v>1</v>
      </c>
      <c r="C5">
        <v>0</v>
      </c>
      <c r="D5">
        <v>1</v>
      </c>
      <c r="E5">
        <v>0</v>
      </c>
      <c r="F5">
        <f t="shared" si="0"/>
        <v>2</v>
      </c>
      <c r="G5" t="str">
        <f>A5</f>
        <v>RNA-seq single cell</v>
      </c>
      <c r="H5">
        <f t="shared" si="1"/>
        <v>4.878048780487805E-2</v>
      </c>
    </row>
    <row r="6" spans="1:8" x14ac:dyDescent="0.3">
      <c r="A6" t="s">
        <v>8</v>
      </c>
      <c r="B6">
        <f>SUM(B3:B5)</f>
        <v>11</v>
      </c>
      <c r="C6">
        <f t="shared" ref="C6:F6" si="2">SUM(C3:C5)</f>
        <v>12</v>
      </c>
      <c r="D6">
        <f t="shared" si="2"/>
        <v>10</v>
      </c>
      <c r="E6">
        <f t="shared" si="2"/>
        <v>8</v>
      </c>
      <c r="F6">
        <f t="shared" si="2"/>
        <v>41</v>
      </c>
    </row>
  </sheetData>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8FA6F-DBBD-4D97-8F14-413678092088}">
  <dimension ref="A1:H6"/>
  <sheetViews>
    <sheetView tabSelected="1" workbookViewId="0">
      <selection activeCell="I33" sqref="I33"/>
    </sheetView>
  </sheetViews>
  <sheetFormatPr baseColWidth="10" defaultRowHeight="14.4" x14ac:dyDescent="0.3"/>
  <cols>
    <col min="1" max="1" width="48.109375" bestFit="1" customWidth="1"/>
    <col min="2" max="2" width="3.5546875" bestFit="1" customWidth="1"/>
    <col min="3" max="3" width="3.44140625" bestFit="1" customWidth="1"/>
    <col min="4" max="4" width="3.5546875" bestFit="1" customWidth="1"/>
    <col min="5" max="5" width="4.109375" bestFit="1" customWidth="1"/>
    <col min="6" max="6" width="3" bestFit="1" customWidth="1"/>
    <col min="7" max="7" width="48.109375" bestFit="1" customWidth="1"/>
    <col min="8" max="8" width="6" bestFit="1" customWidth="1"/>
  </cols>
  <sheetData>
    <row r="1" spans="1:8" x14ac:dyDescent="0.3">
      <c r="A1" s="2" t="s">
        <v>1255</v>
      </c>
    </row>
    <row r="2" spans="1:8" x14ac:dyDescent="0.3">
      <c r="A2" t="s">
        <v>1259</v>
      </c>
      <c r="B2" t="s">
        <v>0</v>
      </c>
      <c r="C2" t="s">
        <v>1</v>
      </c>
      <c r="D2" t="s">
        <v>2</v>
      </c>
      <c r="E2" t="s">
        <v>3</v>
      </c>
      <c r="F2" s="1" t="s">
        <v>8</v>
      </c>
      <c r="H2" t="s">
        <v>11</v>
      </c>
    </row>
    <row r="3" spans="1:8" x14ac:dyDescent="0.3">
      <c r="A3" t="s">
        <v>1256</v>
      </c>
      <c r="B3">
        <v>9</v>
      </c>
      <c r="C3">
        <v>5</v>
      </c>
      <c r="D3">
        <v>2</v>
      </c>
      <c r="E3">
        <v>1</v>
      </c>
      <c r="F3">
        <f>SUM(B3:E3)</f>
        <v>17</v>
      </c>
      <c r="G3" t="str">
        <f>A3</f>
        <v>Bisulfite treatment and Illumina Infinium BeadArray</v>
      </c>
      <c r="H3">
        <f>F3/$F$6</f>
        <v>0.80952380952380953</v>
      </c>
    </row>
    <row r="4" spans="1:8" x14ac:dyDescent="0.3">
      <c r="A4" t="s">
        <v>1258</v>
      </c>
      <c r="B4">
        <v>1</v>
      </c>
      <c r="C4">
        <v>2</v>
      </c>
      <c r="D4">
        <v>0</v>
      </c>
      <c r="E4">
        <v>0</v>
      </c>
      <c r="F4">
        <f t="shared" ref="F4:F5" si="0">SUM(B4:E4)</f>
        <v>3</v>
      </c>
      <c r="G4" t="str">
        <f>A4</f>
        <v>Bisulfite padlock probe sequencing (BSPP)</v>
      </c>
      <c r="H4">
        <f t="shared" ref="H4:H5" si="1">F4/$F$6</f>
        <v>0.14285714285714285</v>
      </c>
    </row>
    <row r="5" spans="1:8" x14ac:dyDescent="0.3">
      <c r="A5" t="s">
        <v>1257</v>
      </c>
      <c r="B5">
        <v>0</v>
      </c>
      <c r="C5">
        <v>0</v>
      </c>
      <c r="D5">
        <v>0</v>
      </c>
      <c r="E5">
        <v>1</v>
      </c>
      <c r="F5">
        <f t="shared" si="0"/>
        <v>1</v>
      </c>
      <c r="G5" t="str">
        <f>A5</f>
        <v>Reduced representation bisulfite sequencing (RRBS)</v>
      </c>
      <c r="H5">
        <f t="shared" si="1"/>
        <v>4.7619047619047616E-2</v>
      </c>
    </row>
    <row r="6" spans="1:8" x14ac:dyDescent="0.3">
      <c r="A6" t="s">
        <v>8</v>
      </c>
      <c r="B6">
        <f>SUM(B3:B5)</f>
        <v>10</v>
      </c>
      <c r="C6">
        <f t="shared" ref="C6:F6" si="2">SUM(C3:C5)</f>
        <v>7</v>
      </c>
      <c r="D6">
        <f t="shared" si="2"/>
        <v>2</v>
      </c>
      <c r="E6">
        <f t="shared" si="2"/>
        <v>2</v>
      </c>
      <c r="F6">
        <f t="shared" si="2"/>
        <v>21</v>
      </c>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37937-0A8F-4FE9-9B04-97D5AA653C44}">
  <dimension ref="A1:M53"/>
  <sheetViews>
    <sheetView workbookViewId="0"/>
  </sheetViews>
  <sheetFormatPr baseColWidth="10" defaultRowHeight="14.4" x14ac:dyDescent="0.3"/>
  <cols>
    <col min="1" max="1" width="24" bestFit="1" customWidth="1"/>
    <col min="2" max="2" width="10.44140625" bestFit="1" customWidth="1"/>
    <col min="3" max="3" width="19.6640625" bestFit="1" customWidth="1"/>
    <col min="4" max="4" width="10.109375" bestFit="1" customWidth="1"/>
    <col min="5" max="5" width="24.33203125" bestFit="1" customWidth="1"/>
    <col min="6" max="6" width="39" bestFit="1" customWidth="1"/>
    <col min="7" max="7" width="151.109375" bestFit="1" customWidth="1"/>
    <col min="8" max="8" width="98.6640625" bestFit="1" customWidth="1"/>
    <col min="9" max="9" width="136.6640625" bestFit="1" customWidth="1"/>
    <col min="10" max="10" width="70.88671875" bestFit="1" customWidth="1"/>
    <col min="11" max="11" width="112" bestFit="1" customWidth="1"/>
    <col min="12" max="12" width="17.109375" bestFit="1" customWidth="1"/>
    <col min="13" max="13" width="54.44140625" bestFit="1" customWidth="1"/>
  </cols>
  <sheetData>
    <row r="1" spans="1:13" x14ac:dyDescent="0.3">
      <c r="A1" t="s">
        <v>44</v>
      </c>
      <c r="B1" t="s">
        <v>45</v>
      </c>
      <c r="C1" t="s">
        <v>46</v>
      </c>
      <c r="D1" t="s">
        <v>47</v>
      </c>
      <c r="E1" t="s">
        <v>48</v>
      </c>
      <c r="F1" t="s">
        <v>49</v>
      </c>
      <c r="G1" t="s">
        <v>50</v>
      </c>
      <c r="H1" t="s">
        <v>51</v>
      </c>
      <c r="I1" t="s">
        <v>52</v>
      </c>
      <c r="J1" t="s">
        <v>54</v>
      </c>
      <c r="K1" t="s">
        <v>55</v>
      </c>
      <c r="L1" t="s">
        <v>56</v>
      </c>
      <c r="M1" t="s">
        <v>57</v>
      </c>
    </row>
    <row r="2" spans="1:13" x14ac:dyDescent="0.3">
      <c r="A2" s="3">
        <v>42888</v>
      </c>
      <c r="B2">
        <v>28256260</v>
      </c>
      <c r="C2" t="s">
        <v>780</v>
      </c>
      <c r="D2" s="3">
        <v>42768</v>
      </c>
      <c r="E2" t="s">
        <v>173</v>
      </c>
      <c r="F2" t="s">
        <v>781</v>
      </c>
      <c r="G2" t="s">
        <v>782</v>
      </c>
      <c r="H2" t="s">
        <v>783</v>
      </c>
      <c r="I2" t="s">
        <v>784</v>
      </c>
      <c r="J2" t="s">
        <v>785</v>
      </c>
      <c r="K2" t="s">
        <v>786</v>
      </c>
      <c r="L2" t="s">
        <v>787</v>
      </c>
      <c r="M2" t="s">
        <v>68</v>
      </c>
    </row>
    <row r="3" spans="1:13" x14ac:dyDescent="0.3">
      <c r="A3" s="3">
        <v>42866</v>
      </c>
      <c r="B3">
        <v>27182965</v>
      </c>
      <c r="C3" t="s">
        <v>788</v>
      </c>
      <c r="D3" s="3">
        <v>42506</v>
      </c>
      <c r="E3" t="s">
        <v>105</v>
      </c>
      <c r="F3" t="s">
        <v>789</v>
      </c>
      <c r="G3" t="s">
        <v>790</v>
      </c>
      <c r="H3" t="s">
        <v>791</v>
      </c>
      <c r="I3" t="s">
        <v>792</v>
      </c>
      <c r="J3" t="s">
        <v>791</v>
      </c>
      <c r="K3" t="s">
        <v>793</v>
      </c>
      <c r="L3" t="s">
        <v>794</v>
      </c>
      <c r="M3" t="s">
        <v>68</v>
      </c>
    </row>
    <row r="4" spans="1:13" x14ac:dyDescent="0.3">
      <c r="A4" s="3">
        <v>44473</v>
      </c>
      <c r="B4">
        <v>34064523</v>
      </c>
      <c r="C4" t="s">
        <v>795</v>
      </c>
      <c r="D4" s="3">
        <v>44320</v>
      </c>
      <c r="E4" t="s">
        <v>796</v>
      </c>
      <c r="F4" t="s">
        <v>797</v>
      </c>
      <c r="G4" t="s">
        <v>798</v>
      </c>
      <c r="H4" t="s">
        <v>791</v>
      </c>
      <c r="I4" t="s">
        <v>799</v>
      </c>
      <c r="J4" t="s">
        <v>791</v>
      </c>
      <c r="K4" t="s">
        <v>793</v>
      </c>
      <c r="L4" t="s">
        <v>800</v>
      </c>
      <c r="M4" t="s">
        <v>68</v>
      </c>
    </row>
    <row r="5" spans="1:13" x14ac:dyDescent="0.3">
      <c r="A5" s="3">
        <v>42552</v>
      </c>
      <c r="B5">
        <v>26227905</v>
      </c>
      <c r="C5" t="s">
        <v>801</v>
      </c>
      <c r="D5" s="3">
        <v>42216</v>
      </c>
      <c r="E5" t="s">
        <v>802</v>
      </c>
      <c r="F5" t="s">
        <v>803</v>
      </c>
      <c r="G5" t="s">
        <v>804</v>
      </c>
      <c r="H5" t="s">
        <v>791</v>
      </c>
      <c r="I5" t="s">
        <v>805</v>
      </c>
      <c r="J5" t="s">
        <v>791</v>
      </c>
      <c r="K5" t="s">
        <v>793</v>
      </c>
      <c r="L5" t="s">
        <v>806</v>
      </c>
      <c r="M5" t="s">
        <v>68</v>
      </c>
    </row>
    <row r="6" spans="1:13" x14ac:dyDescent="0.3">
      <c r="A6" s="3">
        <v>42790</v>
      </c>
      <c r="B6">
        <v>27402877</v>
      </c>
      <c r="C6" t="s">
        <v>807</v>
      </c>
      <c r="D6" s="3">
        <v>42562</v>
      </c>
      <c r="E6" t="s">
        <v>736</v>
      </c>
      <c r="F6" t="s">
        <v>808</v>
      </c>
      <c r="G6" t="s">
        <v>809</v>
      </c>
      <c r="H6" t="s">
        <v>810</v>
      </c>
      <c r="I6" t="s">
        <v>811</v>
      </c>
      <c r="J6" t="s">
        <v>812</v>
      </c>
      <c r="K6" t="s">
        <v>813</v>
      </c>
      <c r="L6" t="s">
        <v>814</v>
      </c>
      <c r="M6" t="s">
        <v>68</v>
      </c>
    </row>
    <row r="7" spans="1:13" x14ac:dyDescent="0.3">
      <c r="A7" s="3">
        <v>44222</v>
      </c>
      <c r="B7">
        <v>32201043</v>
      </c>
      <c r="C7" t="s">
        <v>815</v>
      </c>
      <c r="D7" s="3">
        <v>43869</v>
      </c>
      <c r="E7" t="s">
        <v>816</v>
      </c>
      <c r="F7" t="s">
        <v>817</v>
      </c>
      <c r="G7" t="s">
        <v>818</v>
      </c>
      <c r="H7" t="s">
        <v>791</v>
      </c>
      <c r="I7" t="s">
        <v>819</v>
      </c>
      <c r="J7" t="s">
        <v>791</v>
      </c>
      <c r="K7" t="s">
        <v>793</v>
      </c>
      <c r="L7" t="s">
        <v>820</v>
      </c>
      <c r="M7" t="s">
        <v>68</v>
      </c>
    </row>
    <row r="8" spans="1:13" x14ac:dyDescent="0.3">
      <c r="A8" s="3">
        <v>41933</v>
      </c>
      <c r="B8">
        <v>24511991</v>
      </c>
      <c r="C8" t="s">
        <v>807</v>
      </c>
      <c r="D8" s="3">
        <v>41680</v>
      </c>
      <c r="E8" t="s">
        <v>821</v>
      </c>
      <c r="F8" t="s">
        <v>822</v>
      </c>
      <c r="G8" t="s">
        <v>823</v>
      </c>
      <c r="H8" t="s">
        <v>791</v>
      </c>
      <c r="I8" t="s">
        <v>824</v>
      </c>
      <c r="J8" t="s">
        <v>791</v>
      </c>
      <c r="K8" t="s">
        <v>793</v>
      </c>
      <c r="L8" t="s">
        <v>825</v>
      </c>
      <c r="M8" t="s">
        <v>68</v>
      </c>
    </row>
    <row r="9" spans="1:13" x14ac:dyDescent="0.3">
      <c r="A9" s="3">
        <v>41628</v>
      </c>
      <c r="B9">
        <v>23793441</v>
      </c>
      <c r="C9" t="s">
        <v>826</v>
      </c>
      <c r="D9" s="3">
        <v>41446</v>
      </c>
      <c r="E9" t="s">
        <v>154</v>
      </c>
      <c r="F9" t="s">
        <v>827</v>
      </c>
      <c r="G9" t="s">
        <v>828</v>
      </c>
      <c r="H9" t="s">
        <v>791</v>
      </c>
      <c r="I9" t="s">
        <v>829</v>
      </c>
      <c r="J9" t="s">
        <v>791</v>
      </c>
      <c r="K9" t="s">
        <v>793</v>
      </c>
      <c r="L9" t="s">
        <v>830</v>
      </c>
      <c r="M9" t="s">
        <v>68</v>
      </c>
    </row>
    <row r="10" spans="1:13" x14ac:dyDescent="0.3">
      <c r="A10" s="3">
        <v>40800</v>
      </c>
      <c r="B10">
        <v>21812969</v>
      </c>
      <c r="C10" t="s">
        <v>831</v>
      </c>
      <c r="D10" s="3">
        <v>40758</v>
      </c>
      <c r="E10" t="s">
        <v>832</v>
      </c>
      <c r="F10" t="s">
        <v>833</v>
      </c>
      <c r="G10" t="s">
        <v>834</v>
      </c>
      <c r="H10" t="s">
        <v>791</v>
      </c>
      <c r="I10" t="s">
        <v>835</v>
      </c>
      <c r="J10" t="s">
        <v>791</v>
      </c>
      <c r="K10" t="s">
        <v>793</v>
      </c>
      <c r="L10" t="s">
        <v>836</v>
      </c>
      <c r="M10" t="s">
        <v>68</v>
      </c>
    </row>
    <row r="11" spans="1:13" x14ac:dyDescent="0.3">
      <c r="A11" s="3">
        <v>43032</v>
      </c>
      <c r="B11">
        <v>28892059</v>
      </c>
      <c r="C11" t="s">
        <v>837</v>
      </c>
      <c r="D11" s="3">
        <v>42989</v>
      </c>
      <c r="E11" t="s">
        <v>105</v>
      </c>
      <c r="F11" t="s">
        <v>838</v>
      </c>
      <c r="G11" t="s">
        <v>839</v>
      </c>
      <c r="H11" t="s">
        <v>791</v>
      </c>
      <c r="I11" t="s">
        <v>819</v>
      </c>
      <c r="J11" t="s">
        <v>791</v>
      </c>
      <c r="K11" t="s">
        <v>793</v>
      </c>
      <c r="L11" t="s">
        <v>840</v>
      </c>
      <c r="M11" t="s">
        <v>68</v>
      </c>
    </row>
    <row r="12" spans="1:13" x14ac:dyDescent="0.3">
      <c r="A12" s="3">
        <v>42775</v>
      </c>
      <c r="B12">
        <v>27545685</v>
      </c>
      <c r="C12" t="s">
        <v>841</v>
      </c>
      <c r="D12" s="3">
        <v>42585</v>
      </c>
      <c r="E12" t="s">
        <v>842</v>
      </c>
      <c r="F12" t="s">
        <v>843</v>
      </c>
      <c r="G12" t="s">
        <v>844</v>
      </c>
      <c r="H12" t="s">
        <v>845</v>
      </c>
      <c r="I12" t="s">
        <v>846</v>
      </c>
      <c r="J12" t="s">
        <v>847</v>
      </c>
      <c r="K12" t="s">
        <v>848</v>
      </c>
      <c r="L12" t="s">
        <v>849</v>
      </c>
      <c r="M12" t="s">
        <v>68</v>
      </c>
    </row>
    <row r="13" spans="1:13" x14ac:dyDescent="0.3">
      <c r="A13" s="3">
        <v>43516</v>
      </c>
      <c r="B13">
        <v>30338293</v>
      </c>
      <c r="C13" t="s">
        <v>850</v>
      </c>
      <c r="D13" s="3">
        <v>43378</v>
      </c>
      <c r="E13" t="s">
        <v>851</v>
      </c>
      <c r="F13" t="s">
        <v>852</v>
      </c>
      <c r="G13" t="s">
        <v>853</v>
      </c>
      <c r="H13" t="s">
        <v>854</v>
      </c>
      <c r="I13" t="s">
        <v>855</v>
      </c>
      <c r="J13" t="s">
        <v>856</v>
      </c>
      <c r="K13" t="s">
        <v>857</v>
      </c>
      <c r="L13" t="s">
        <v>858</v>
      </c>
      <c r="M13" t="s">
        <v>68</v>
      </c>
    </row>
    <row r="14" spans="1:13" x14ac:dyDescent="0.3">
      <c r="A14" s="3">
        <v>40443</v>
      </c>
      <c r="B14">
        <v>20711177</v>
      </c>
      <c r="C14" t="s">
        <v>859</v>
      </c>
      <c r="D14" s="3">
        <v>40405</v>
      </c>
      <c r="E14" t="s">
        <v>105</v>
      </c>
      <c r="F14" t="s">
        <v>860</v>
      </c>
      <c r="G14" t="s">
        <v>861</v>
      </c>
      <c r="H14" t="s">
        <v>791</v>
      </c>
      <c r="I14" t="s">
        <v>862</v>
      </c>
      <c r="J14" t="s">
        <v>791</v>
      </c>
      <c r="K14" t="s">
        <v>793</v>
      </c>
      <c r="L14" t="s">
        <v>863</v>
      </c>
      <c r="M14" t="s">
        <v>68</v>
      </c>
    </row>
    <row r="15" spans="1:13" x14ac:dyDescent="0.3">
      <c r="A15" s="3">
        <v>39615</v>
      </c>
      <c r="B15">
        <v>17052657</v>
      </c>
      <c r="C15" t="s">
        <v>864</v>
      </c>
      <c r="D15" s="3">
        <v>38988</v>
      </c>
      <c r="E15" t="s">
        <v>59</v>
      </c>
      <c r="F15" t="s">
        <v>865</v>
      </c>
      <c r="G15" t="s">
        <v>866</v>
      </c>
      <c r="H15" t="s">
        <v>791</v>
      </c>
      <c r="I15" t="s">
        <v>867</v>
      </c>
      <c r="J15" t="s">
        <v>791</v>
      </c>
      <c r="K15" t="s">
        <v>793</v>
      </c>
      <c r="L15" t="s">
        <v>868</v>
      </c>
      <c r="M15" t="s">
        <v>68</v>
      </c>
    </row>
    <row r="16" spans="1:13" x14ac:dyDescent="0.3">
      <c r="A16" s="3">
        <v>39615</v>
      </c>
      <c r="B16">
        <v>16252231</v>
      </c>
      <c r="C16" t="s">
        <v>869</v>
      </c>
      <c r="D16" s="3">
        <v>38604</v>
      </c>
      <c r="E16" t="s">
        <v>272</v>
      </c>
      <c r="F16" t="s">
        <v>870</v>
      </c>
      <c r="G16" t="s">
        <v>871</v>
      </c>
      <c r="H16" t="s">
        <v>791</v>
      </c>
      <c r="I16" t="s">
        <v>872</v>
      </c>
      <c r="J16" t="s">
        <v>791</v>
      </c>
      <c r="K16" t="s">
        <v>793</v>
      </c>
      <c r="L16" t="s">
        <v>873</v>
      </c>
      <c r="M16" t="s">
        <v>68</v>
      </c>
    </row>
    <row r="17" spans="1:13" x14ac:dyDescent="0.3">
      <c r="A17" s="3">
        <v>40157</v>
      </c>
      <c r="B17">
        <v>19915576</v>
      </c>
      <c r="C17" t="s">
        <v>874</v>
      </c>
      <c r="D17" s="3">
        <v>40132</v>
      </c>
      <c r="E17" t="s">
        <v>105</v>
      </c>
      <c r="F17" t="s">
        <v>875</v>
      </c>
      <c r="G17" t="s">
        <v>876</v>
      </c>
      <c r="H17" t="s">
        <v>791</v>
      </c>
      <c r="I17" t="s">
        <v>877</v>
      </c>
      <c r="J17" t="s">
        <v>791</v>
      </c>
      <c r="K17" t="s">
        <v>793</v>
      </c>
      <c r="L17" t="s">
        <v>878</v>
      </c>
      <c r="M17" t="s">
        <v>68</v>
      </c>
    </row>
    <row r="18" spans="1:13" x14ac:dyDescent="0.3">
      <c r="A18" s="3">
        <v>39791</v>
      </c>
      <c r="B18">
        <v>18985386</v>
      </c>
      <c r="C18" t="s">
        <v>879</v>
      </c>
      <c r="D18" s="3">
        <v>39758</v>
      </c>
      <c r="E18" t="s">
        <v>154</v>
      </c>
      <c r="F18" t="s">
        <v>880</v>
      </c>
      <c r="G18" t="s">
        <v>881</v>
      </c>
      <c r="H18" t="s">
        <v>882</v>
      </c>
      <c r="I18" t="s">
        <v>883</v>
      </c>
      <c r="J18" t="s">
        <v>791</v>
      </c>
      <c r="K18" t="s">
        <v>793</v>
      </c>
      <c r="L18" t="s">
        <v>884</v>
      </c>
      <c r="M18" t="s">
        <v>68</v>
      </c>
    </row>
    <row r="19" spans="1:13" x14ac:dyDescent="0.3">
      <c r="A19" s="3">
        <v>40214</v>
      </c>
      <c r="B19">
        <v>20070850</v>
      </c>
      <c r="C19" t="s">
        <v>885</v>
      </c>
      <c r="D19" s="3">
        <v>40191</v>
      </c>
      <c r="E19" t="s">
        <v>183</v>
      </c>
      <c r="F19" t="s">
        <v>886</v>
      </c>
      <c r="G19" t="s">
        <v>887</v>
      </c>
      <c r="H19" t="s">
        <v>791</v>
      </c>
      <c r="I19" t="s">
        <v>888</v>
      </c>
      <c r="J19" t="s">
        <v>791</v>
      </c>
      <c r="K19" t="s">
        <v>793</v>
      </c>
      <c r="L19" t="s">
        <v>889</v>
      </c>
      <c r="M19" t="s">
        <v>68</v>
      </c>
    </row>
    <row r="20" spans="1:13" x14ac:dyDescent="0.3">
      <c r="A20" s="3">
        <v>40744</v>
      </c>
      <c r="B20">
        <v>21738487</v>
      </c>
      <c r="C20" t="s">
        <v>890</v>
      </c>
      <c r="D20" s="3">
        <v>40717</v>
      </c>
      <c r="E20" t="s">
        <v>70</v>
      </c>
      <c r="F20" t="s">
        <v>891</v>
      </c>
      <c r="G20" t="s">
        <v>892</v>
      </c>
      <c r="H20" t="s">
        <v>791</v>
      </c>
      <c r="I20" t="s">
        <v>893</v>
      </c>
      <c r="J20" t="s">
        <v>791</v>
      </c>
      <c r="K20" t="s">
        <v>793</v>
      </c>
      <c r="L20" t="s">
        <v>894</v>
      </c>
      <c r="M20" t="s">
        <v>68</v>
      </c>
    </row>
    <row r="21" spans="1:13" x14ac:dyDescent="0.3">
      <c r="A21" s="3">
        <v>41107</v>
      </c>
      <c r="B21">
        <v>22658654</v>
      </c>
      <c r="C21" t="s">
        <v>895</v>
      </c>
      <c r="D21" s="3">
        <v>41059</v>
      </c>
      <c r="E21" t="s">
        <v>842</v>
      </c>
      <c r="F21" t="s">
        <v>896</v>
      </c>
      <c r="G21" t="s">
        <v>897</v>
      </c>
      <c r="H21" t="s">
        <v>898</v>
      </c>
      <c r="I21" t="s">
        <v>899</v>
      </c>
      <c r="J21" t="s">
        <v>791</v>
      </c>
      <c r="K21" t="s">
        <v>793</v>
      </c>
      <c r="L21" t="s">
        <v>900</v>
      </c>
      <c r="M21" t="s">
        <v>68</v>
      </c>
    </row>
    <row r="22" spans="1:13" x14ac:dyDescent="0.3">
      <c r="A22" s="3">
        <v>44334</v>
      </c>
      <c r="B22">
        <v>33884653</v>
      </c>
      <c r="C22" t="s">
        <v>901</v>
      </c>
      <c r="D22" s="3">
        <v>44307</v>
      </c>
      <c r="E22" t="s">
        <v>902</v>
      </c>
      <c r="F22" t="s">
        <v>903</v>
      </c>
      <c r="G22" t="s">
        <v>904</v>
      </c>
      <c r="H22" t="s">
        <v>905</v>
      </c>
      <c r="I22" t="s">
        <v>906</v>
      </c>
      <c r="J22" t="s">
        <v>812</v>
      </c>
      <c r="K22" t="s">
        <v>813</v>
      </c>
      <c r="L22" t="s">
        <v>907</v>
      </c>
      <c r="M22" t="s">
        <v>68</v>
      </c>
    </row>
    <row r="23" spans="1:13" x14ac:dyDescent="0.3">
      <c r="A23" s="3">
        <v>42845</v>
      </c>
      <c r="B23">
        <v>28011712</v>
      </c>
      <c r="C23" t="s">
        <v>908</v>
      </c>
      <c r="D23" s="3">
        <v>42726</v>
      </c>
      <c r="E23" t="s">
        <v>736</v>
      </c>
      <c r="F23" t="s">
        <v>909</v>
      </c>
      <c r="G23" t="s">
        <v>910</v>
      </c>
      <c r="H23" t="s">
        <v>791</v>
      </c>
      <c r="I23" t="s">
        <v>911</v>
      </c>
      <c r="J23" t="s">
        <v>791</v>
      </c>
      <c r="K23" t="s">
        <v>793</v>
      </c>
      <c r="L23" t="s">
        <v>912</v>
      </c>
      <c r="M23" t="s">
        <v>68</v>
      </c>
    </row>
    <row r="24" spans="1:13" x14ac:dyDescent="0.3">
      <c r="A24" s="3">
        <v>40091</v>
      </c>
      <c r="B24">
        <v>19772629</v>
      </c>
      <c r="C24" t="s">
        <v>913</v>
      </c>
      <c r="D24" s="3">
        <v>40078</v>
      </c>
      <c r="E24" t="s">
        <v>832</v>
      </c>
      <c r="F24" t="s">
        <v>914</v>
      </c>
      <c r="G24" t="s">
        <v>915</v>
      </c>
      <c r="H24" t="s">
        <v>905</v>
      </c>
      <c r="I24" t="s">
        <v>916</v>
      </c>
      <c r="J24" t="s">
        <v>812</v>
      </c>
      <c r="K24" t="s">
        <v>813</v>
      </c>
      <c r="L24" t="s">
        <v>917</v>
      </c>
      <c r="M24" t="s">
        <v>68</v>
      </c>
    </row>
    <row r="25" spans="1:13" x14ac:dyDescent="0.3">
      <c r="A25" s="3">
        <v>41978</v>
      </c>
      <c r="B25">
        <v>24842889</v>
      </c>
      <c r="C25" t="s">
        <v>918</v>
      </c>
      <c r="D25" s="3">
        <v>41778</v>
      </c>
      <c r="E25" t="s">
        <v>736</v>
      </c>
      <c r="F25" t="s">
        <v>919</v>
      </c>
      <c r="G25" t="s">
        <v>920</v>
      </c>
      <c r="H25" t="s">
        <v>791</v>
      </c>
      <c r="I25" t="s">
        <v>921</v>
      </c>
      <c r="J25" t="s">
        <v>791</v>
      </c>
      <c r="K25" t="s">
        <v>793</v>
      </c>
      <c r="L25" t="s">
        <v>922</v>
      </c>
      <c r="M25" t="s">
        <v>68</v>
      </c>
    </row>
    <row r="26" spans="1:13" x14ac:dyDescent="0.3">
      <c r="A26" s="3">
        <v>42356</v>
      </c>
      <c r="B26">
        <v>25663231</v>
      </c>
      <c r="C26" t="s">
        <v>271</v>
      </c>
      <c r="D26" s="3">
        <v>42041</v>
      </c>
      <c r="E26" t="s">
        <v>430</v>
      </c>
      <c r="F26" t="s">
        <v>923</v>
      </c>
      <c r="G26" t="s">
        <v>924</v>
      </c>
      <c r="H26" t="s">
        <v>925</v>
      </c>
      <c r="I26" t="s">
        <v>926</v>
      </c>
      <c r="J26" t="s">
        <v>927</v>
      </c>
      <c r="K26" t="s">
        <v>928</v>
      </c>
      <c r="L26" t="s">
        <v>929</v>
      </c>
      <c r="M26" t="s">
        <v>68</v>
      </c>
    </row>
    <row r="27" spans="1:13" x14ac:dyDescent="0.3">
      <c r="A27" s="3">
        <v>42114</v>
      </c>
      <c r="B27">
        <v>21292315</v>
      </c>
      <c r="C27" t="s">
        <v>930</v>
      </c>
      <c r="D27" s="3">
        <v>40575</v>
      </c>
      <c r="E27" t="s">
        <v>931</v>
      </c>
      <c r="F27" t="s">
        <v>932</v>
      </c>
      <c r="G27" t="s">
        <v>933</v>
      </c>
      <c r="H27" t="s">
        <v>791</v>
      </c>
      <c r="I27" t="s">
        <v>934</v>
      </c>
      <c r="J27" t="s">
        <v>791</v>
      </c>
      <c r="K27" t="s">
        <v>793</v>
      </c>
      <c r="L27" t="s">
        <v>935</v>
      </c>
      <c r="M27" t="s">
        <v>68</v>
      </c>
    </row>
    <row r="28" spans="1:13" x14ac:dyDescent="0.3">
      <c r="A28" s="3">
        <v>40549</v>
      </c>
      <c r="B28">
        <v>21084426</v>
      </c>
      <c r="C28" t="s">
        <v>936</v>
      </c>
      <c r="D28" s="3">
        <v>40499</v>
      </c>
      <c r="E28" t="s">
        <v>736</v>
      </c>
      <c r="F28" t="s">
        <v>937</v>
      </c>
      <c r="G28" t="s">
        <v>938</v>
      </c>
      <c r="H28" t="s">
        <v>791</v>
      </c>
      <c r="I28" t="s">
        <v>939</v>
      </c>
      <c r="J28" t="s">
        <v>791</v>
      </c>
      <c r="K28" t="s">
        <v>793</v>
      </c>
      <c r="L28" t="s">
        <v>940</v>
      </c>
      <c r="M28" t="s">
        <v>68</v>
      </c>
    </row>
    <row r="29" spans="1:13" x14ac:dyDescent="0.3">
      <c r="A29" s="3">
        <v>41019</v>
      </c>
      <c r="B29">
        <v>22451204</v>
      </c>
      <c r="C29" t="s">
        <v>879</v>
      </c>
      <c r="D29" s="3">
        <v>40969</v>
      </c>
      <c r="E29" t="s">
        <v>355</v>
      </c>
      <c r="F29" t="s">
        <v>941</v>
      </c>
      <c r="G29" t="s">
        <v>942</v>
      </c>
      <c r="H29" t="s">
        <v>791</v>
      </c>
      <c r="I29" t="s">
        <v>943</v>
      </c>
      <c r="J29" t="s">
        <v>791</v>
      </c>
      <c r="K29" t="s">
        <v>793</v>
      </c>
      <c r="L29" t="s">
        <v>944</v>
      </c>
      <c r="M29" t="s">
        <v>68</v>
      </c>
    </row>
    <row r="30" spans="1:13" x14ac:dyDescent="0.3">
      <c r="A30" s="3">
        <v>44229</v>
      </c>
      <c r="B30">
        <v>33111402</v>
      </c>
      <c r="C30" t="s">
        <v>945</v>
      </c>
      <c r="D30" s="3">
        <v>44132</v>
      </c>
      <c r="E30" t="s">
        <v>902</v>
      </c>
      <c r="F30" t="s">
        <v>946</v>
      </c>
      <c r="G30" t="s">
        <v>947</v>
      </c>
      <c r="H30" t="s">
        <v>948</v>
      </c>
      <c r="I30" t="s">
        <v>949</v>
      </c>
      <c r="J30" t="s">
        <v>950</v>
      </c>
      <c r="K30" t="s">
        <v>951</v>
      </c>
      <c r="L30" t="s">
        <v>952</v>
      </c>
      <c r="M30" t="s">
        <v>953</v>
      </c>
    </row>
    <row r="31" spans="1:13" x14ac:dyDescent="0.3">
      <c r="A31" s="3">
        <v>44229</v>
      </c>
      <c r="B31">
        <v>33111402</v>
      </c>
      <c r="C31" t="s">
        <v>945</v>
      </c>
      <c r="D31" s="3">
        <v>44132</v>
      </c>
      <c r="E31" t="s">
        <v>902</v>
      </c>
      <c r="F31" t="s">
        <v>946</v>
      </c>
      <c r="G31" t="s">
        <v>947</v>
      </c>
      <c r="H31" t="s">
        <v>954</v>
      </c>
      <c r="I31" t="s">
        <v>955</v>
      </c>
      <c r="J31" t="s">
        <v>950</v>
      </c>
      <c r="K31" t="s">
        <v>951</v>
      </c>
      <c r="L31" t="s">
        <v>956</v>
      </c>
      <c r="M31" t="s">
        <v>953</v>
      </c>
    </row>
    <row r="32" spans="1:13" x14ac:dyDescent="0.3">
      <c r="A32" s="3">
        <v>44229</v>
      </c>
      <c r="B32">
        <v>33111402</v>
      </c>
      <c r="C32" t="s">
        <v>945</v>
      </c>
      <c r="D32" s="3">
        <v>44132</v>
      </c>
      <c r="E32" t="s">
        <v>902</v>
      </c>
      <c r="F32" t="s">
        <v>946</v>
      </c>
      <c r="G32" t="s">
        <v>947</v>
      </c>
      <c r="H32" t="s">
        <v>957</v>
      </c>
      <c r="I32" t="s">
        <v>958</v>
      </c>
      <c r="J32" t="s">
        <v>950</v>
      </c>
      <c r="K32" t="s">
        <v>951</v>
      </c>
      <c r="L32" t="s">
        <v>959</v>
      </c>
      <c r="M32" t="s">
        <v>953</v>
      </c>
    </row>
    <row r="33" spans="1:13" x14ac:dyDescent="0.3">
      <c r="A33" s="3">
        <v>44358</v>
      </c>
      <c r="B33">
        <v>33987465</v>
      </c>
      <c r="C33" t="s">
        <v>960</v>
      </c>
      <c r="D33" s="3">
        <v>44224</v>
      </c>
      <c r="E33" t="s">
        <v>851</v>
      </c>
      <c r="F33" t="s">
        <v>961</v>
      </c>
      <c r="G33" t="s">
        <v>962</v>
      </c>
      <c r="H33" t="s">
        <v>963</v>
      </c>
      <c r="I33" t="s">
        <v>964</v>
      </c>
      <c r="J33" t="s">
        <v>791</v>
      </c>
      <c r="K33" t="s">
        <v>793</v>
      </c>
      <c r="L33" t="s">
        <v>965</v>
      </c>
      <c r="M33" t="s">
        <v>68</v>
      </c>
    </row>
    <row r="34" spans="1:13" x14ac:dyDescent="0.3">
      <c r="A34" s="3">
        <v>43818</v>
      </c>
      <c r="B34">
        <v>31701892</v>
      </c>
      <c r="C34" t="s">
        <v>930</v>
      </c>
      <c r="D34" s="3">
        <v>43800</v>
      </c>
      <c r="E34" t="s">
        <v>59</v>
      </c>
      <c r="F34" t="s">
        <v>966</v>
      </c>
      <c r="G34" t="s">
        <v>967</v>
      </c>
      <c r="H34" t="s">
        <v>968</v>
      </c>
      <c r="I34" t="s">
        <v>969</v>
      </c>
      <c r="J34" t="s">
        <v>791</v>
      </c>
      <c r="K34" t="s">
        <v>793</v>
      </c>
      <c r="L34" t="s">
        <v>970</v>
      </c>
      <c r="M34" t="s">
        <v>68</v>
      </c>
    </row>
    <row r="35" spans="1:13" x14ac:dyDescent="0.3">
      <c r="A35" s="3">
        <v>43987</v>
      </c>
      <c r="B35">
        <v>32310270</v>
      </c>
      <c r="C35" t="s">
        <v>908</v>
      </c>
      <c r="D35" s="3">
        <v>43941</v>
      </c>
      <c r="E35" t="s">
        <v>708</v>
      </c>
      <c r="F35" t="s">
        <v>971</v>
      </c>
      <c r="G35" t="s">
        <v>972</v>
      </c>
      <c r="H35" t="s">
        <v>791</v>
      </c>
      <c r="I35" t="s">
        <v>973</v>
      </c>
      <c r="J35" t="s">
        <v>791</v>
      </c>
      <c r="K35" t="s">
        <v>793</v>
      </c>
      <c r="L35" t="s">
        <v>974</v>
      </c>
      <c r="M35" t="s">
        <v>68</v>
      </c>
    </row>
    <row r="36" spans="1:13" x14ac:dyDescent="0.3">
      <c r="A36" s="3">
        <v>43837</v>
      </c>
      <c r="B36">
        <v>31755958</v>
      </c>
      <c r="C36" t="s">
        <v>975</v>
      </c>
      <c r="D36" s="3">
        <v>43791</v>
      </c>
      <c r="E36" t="s">
        <v>976</v>
      </c>
      <c r="F36" t="s">
        <v>977</v>
      </c>
      <c r="G36" t="s">
        <v>978</v>
      </c>
      <c r="H36" t="s">
        <v>979</v>
      </c>
      <c r="I36" t="s">
        <v>980</v>
      </c>
      <c r="J36" t="s">
        <v>791</v>
      </c>
      <c r="K36" t="s">
        <v>793</v>
      </c>
      <c r="L36" t="s">
        <v>981</v>
      </c>
      <c r="M36" t="s">
        <v>68</v>
      </c>
    </row>
    <row r="37" spans="1:13" x14ac:dyDescent="0.3">
      <c r="A37" s="3">
        <v>43595</v>
      </c>
      <c r="B37">
        <v>30957308</v>
      </c>
      <c r="C37" t="s">
        <v>975</v>
      </c>
      <c r="D37" s="3">
        <v>43562</v>
      </c>
      <c r="E37" t="s">
        <v>902</v>
      </c>
      <c r="F37" t="s">
        <v>982</v>
      </c>
      <c r="G37" t="s">
        <v>983</v>
      </c>
      <c r="H37" t="s">
        <v>905</v>
      </c>
      <c r="I37" t="s">
        <v>984</v>
      </c>
      <c r="J37" t="s">
        <v>812</v>
      </c>
      <c r="K37" t="s">
        <v>813</v>
      </c>
      <c r="L37" t="s">
        <v>985</v>
      </c>
      <c r="M37" t="s">
        <v>68</v>
      </c>
    </row>
    <row r="38" spans="1:13" x14ac:dyDescent="0.3">
      <c r="A38" s="3">
        <v>42133</v>
      </c>
      <c r="B38">
        <v>25064009</v>
      </c>
      <c r="C38" t="s">
        <v>930</v>
      </c>
      <c r="D38" s="3">
        <v>41847</v>
      </c>
      <c r="E38" t="s">
        <v>105</v>
      </c>
      <c r="F38" t="s">
        <v>986</v>
      </c>
      <c r="G38" t="s">
        <v>987</v>
      </c>
      <c r="H38" t="s">
        <v>791</v>
      </c>
      <c r="I38" t="s">
        <v>988</v>
      </c>
      <c r="J38" t="s">
        <v>791</v>
      </c>
      <c r="K38" t="s">
        <v>793</v>
      </c>
      <c r="L38" t="s">
        <v>989</v>
      </c>
      <c r="M38" t="s">
        <v>68</v>
      </c>
    </row>
    <row r="39" spans="1:13" x14ac:dyDescent="0.3">
      <c r="A39" s="3">
        <v>41047</v>
      </c>
      <c r="B39">
        <v>22438815</v>
      </c>
      <c r="C39" t="s">
        <v>990</v>
      </c>
      <c r="D39" s="3">
        <v>40983</v>
      </c>
      <c r="E39" t="s">
        <v>70</v>
      </c>
      <c r="F39" t="s">
        <v>991</v>
      </c>
      <c r="G39" t="s">
        <v>992</v>
      </c>
      <c r="H39" t="s">
        <v>791</v>
      </c>
      <c r="I39" t="s">
        <v>993</v>
      </c>
      <c r="J39" t="s">
        <v>791</v>
      </c>
      <c r="K39" t="s">
        <v>793</v>
      </c>
      <c r="L39" t="s">
        <v>994</v>
      </c>
      <c r="M39" t="s">
        <v>68</v>
      </c>
    </row>
    <row r="40" spans="1:13" x14ac:dyDescent="0.3">
      <c r="A40" s="3">
        <v>40546</v>
      </c>
      <c r="B40">
        <v>21044948</v>
      </c>
      <c r="C40" t="s">
        <v>995</v>
      </c>
      <c r="D40" s="3">
        <v>40484</v>
      </c>
      <c r="E40" t="s">
        <v>736</v>
      </c>
      <c r="F40" t="s">
        <v>996</v>
      </c>
      <c r="G40" t="s">
        <v>997</v>
      </c>
      <c r="H40" t="s">
        <v>791</v>
      </c>
      <c r="I40" t="s">
        <v>998</v>
      </c>
      <c r="J40" t="s">
        <v>791</v>
      </c>
      <c r="K40" t="s">
        <v>793</v>
      </c>
      <c r="L40" t="s">
        <v>999</v>
      </c>
      <c r="M40" t="s">
        <v>68</v>
      </c>
    </row>
    <row r="41" spans="1:13" x14ac:dyDescent="0.3">
      <c r="A41" s="3">
        <v>40157</v>
      </c>
      <c r="B41">
        <v>19915575</v>
      </c>
      <c r="C41" t="s">
        <v>1000</v>
      </c>
      <c r="D41" s="3">
        <v>40132</v>
      </c>
      <c r="E41" t="s">
        <v>105</v>
      </c>
      <c r="F41" t="s">
        <v>1001</v>
      </c>
      <c r="G41" t="s">
        <v>1002</v>
      </c>
      <c r="H41" t="s">
        <v>791</v>
      </c>
      <c r="I41" t="s">
        <v>1003</v>
      </c>
      <c r="J41" t="s">
        <v>791</v>
      </c>
      <c r="K41" t="s">
        <v>793</v>
      </c>
      <c r="L41" t="s">
        <v>1004</v>
      </c>
      <c r="M41" t="s">
        <v>68</v>
      </c>
    </row>
    <row r="42" spans="1:13" x14ac:dyDescent="0.3">
      <c r="A42" s="3">
        <v>44489</v>
      </c>
      <c r="B42">
        <v>34594039</v>
      </c>
      <c r="C42" t="s">
        <v>1005</v>
      </c>
      <c r="D42" s="3">
        <v>44469</v>
      </c>
      <c r="E42" t="s">
        <v>105</v>
      </c>
      <c r="F42" t="s">
        <v>1006</v>
      </c>
      <c r="G42" t="s">
        <v>1007</v>
      </c>
      <c r="H42" t="s">
        <v>791</v>
      </c>
      <c r="I42" t="s">
        <v>1008</v>
      </c>
      <c r="J42" t="s">
        <v>791</v>
      </c>
      <c r="K42" t="s">
        <v>793</v>
      </c>
      <c r="L42" t="s">
        <v>1009</v>
      </c>
      <c r="M42" t="s">
        <v>68</v>
      </c>
    </row>
    <row r="43" spans="1:13" x14ac:dyDescent="0.3">
      <c r="A43" s="3">
        <v>44491</v>
      </c>
      <c r="B43">
        <v>34227697</v>
      </c>
      <c r="C43" t="s">
        <v>1010</v>
      </c>
      <c r="D43" s="3">
        <v>44383</v>
      </c>
      <c r="E43" t="s">
        <v>355</v>
      </c>
      <c r="F43" t="s">
        <v>1011</v>
      </c>
      <c r="G43" t="s">
        <v>1012</v>
      </c>
      <c r="H43" t="s">
        <v>791</v>
      </c>
      <c r="I43" t="s">
        <v>1013</v>
      </c>
      <c r="J43" t="s">
        <v>791</v>
      </c>
      <c r="K43" t="s">
        <v>793</v>
      </c>
      <c r="L43" t="s">
        <v>1014</v>
      </c>
      <c r="M43" t="s">
        <v>68</v>
      </c>
    </row>
    <row r="44" spans="1:13" x14ac:dyDescent="0.3">
      <c r="A44" s="3">
        <v>44036</v>
      </c>
      <c r="B44">
        <v>32355309</v>
      </c>
      <c r="C44" t="s">
        <v>1015</v>
      </c>
      <c r="D44" s="3">
        <v>43952</v>
      </c>
      <c r="E44" t="s">
        <v>1016</v>
      </c>
      <c r="F44" t="s">
        <v>1017</v>
      </c>
      <c r="G44" t="s">
        <v>1018</v>
      </c>
      <c r="H44" t="s">
        <v>1019</v>
      </c>
      <c r="I44" t="s">
        <v>1020</v>
      </c>
      <c r="J44" t="s">
        <v>1021</v>
      </c>
      <c r="K44" t="s">
        <v>1022</v>
      </c>
      <c r="L44" t="s">
        <v>1023</v>
      </c>
      <c r="M44" t="s">
        <v>68</v>
      </c>
    </row>
    <row r="45" spans="1:13" x14ac:dyDescent="0.3">
      <c r="A45" s="3">
        <v>44036</v>
      </c>
      <c r="B45">
        <v>32355309</v>
      </c>
      <c r="C45" t="s">
        <v>1015</v>
      </c>
      <c r="D45" s="3">
        <v>43952</v>
      </c>
      <c r="E45" t="s">
        <v>1016</v>
      </c>
      <c r="F45" t="s">
        <v>1017</v>
      </c>
      <c r="G45" t="s">
        <v>1018</v>
      </c>
      <c r="H45" t="s">
        <v>1024</v>
      </c>
      <c r="I45" t="s">
        <v>1020</v>
      </c>
      <c r="J45" t="s">
        <v>1021</v>
      </c>
      <c r="K45" t="s">
        <v>1022</v>
      </c>
      <c r="L45" t="s">
        <v>1025</v>
      </c>
      <c r="M45" t="s">
        <v>68</v>
      </c>
    </row>
    <row r="46" spans="1:13" x14ac:dyDescent="0.3">
      <c r="A46" s="3">
        <v>44412</v>
      </c>
      <c r="B46">
        <v>33613413</v>
      </c>
      <c r="C46" t="s">
        <v>1026</v>
      </c>
      <c r="D46" s="3">
        <v>44231</v>
      </c>
      <c r="E46" t="s">
        <v>1027</v>
      </c>
      <c r="F46" t="s">
        <v>1028</v>
      </c>
      <c r="G46" t="s">
        <v>1029</v>
      </c>
      <c r="H46" t="s">
        <v>1030</v>
      </c>
      <c r="I46" t="s">
        <v>1031</v>
      </c>
      <c r="J46" t="s">
        <v>1032</v>
      </c>
      <c r="K46" t="s">
        <v>1033</v>
      </c>
      <c r="L46" t="s">
        <v>1034</v>
      </c>
      <c r="M46" t="s">
        <v>68</v>
      </c>
    </row>
    <row r="47" spans="1:13" x14ac:dyDescent="0.3">
      <c r="A47" s="3">
        <v>44412</v>
      </c>
      <c r="B47">
        <v>33613413</v>
      </c>
      <c r="C47" t="s">
        <v>1026</v>
      </c>
      <c r="D47" s="3">
        <v>44231</v>
      </c>
      <c r="E47" t="s">
        <v>1027</v>
      </c>
      <c r="F47" t="s">
        <v>1028</v>
      </c>
      <c r="G47" t="s">
        <v>1029</v>
      </c>
      <c r="H47" t="s">
        <v>1035</v>
      </c>
      <c r="I47" t="s">
        <v>1036</v>
      </c>
      <c r="J47" t="s">
        <v>1032</v>
      </c>
      <c r="K47" t="s">
        <v>1033</v>
      </c>
      <c r="L47" t="s">
        <v>1037</v>
      </c>
      <c r="M47" t="s">
        <v>68</v>
      </c>
    </row>
    <row r="48" spans="1:13" x14ac:dyDescent="0.3">
      <c r="A48" s="3">
        <v>44230</v>
      </c>
      <c r="B48">
        <v>32733355</v>
      </c>
      <c r="C48" t="s">
        <v>1038</v>
      </c>
      <c r="D48" s="3">
        <v>44019</v>
      </c>
      <c r="E48" t="s">
        <v>1027</v>
      </c>
      <c r="F48" t="s">
        <v>1039</v>
      </c>
      <c r="G48" t="s">
        <v>1040</v>
      </c>
      <c r="H48" t="s">
        <v>1041</v>
      </c>
      <c r="I48" t="s">
        <v>1042</v>
      </c>
      <c r="J48" t="s">
        <v>1043</v>
      </c>
      <c r="K48" t="s">
        <v>1044</v>
      </c>
      <c r="L48" t="s">
        <v>1045</v>
      </c>
      <c r="M48" t="s">
        <v>68</v>
      </c>
    </row>
    <row r="49" spans="1:13" x14ac:dyDescent="0.3">
      <c r="A49" s="3">
        <v>44230</v>
      </c>
      <c r="B49">
        <v>32733355</v>
      </c>
      <c r="C49" t="s">
        <v>1038</v>
      </c>
      <c r="D49" s="3">
        <v>44019</v>
      </c>
      <c r="E49" t="s">
        <v>1027</v>
      </c>
      <c r="F49" t="s">
        <v>1039</v>
      </c>
      <c r="G49" t="s">
        <v>1040</v>
      </c>
      <c r="H49" t="s">
        <v>1046</v>
      </c>
      <c r="I49" t="s">
        <v>1047</v>
      </c>
      <c r="J49" t="s">
        <v>1048</v>
      </c>
      <c r="K49" t="s">
        <v>1049</v>
      </c>
      <c r="L49" t="s">
        <v>1050</v>
      </c>
      <c r="M49" t="s">
        <v>68</v>
      </c>
    </row>
    <row r="50" spans="1:13" x14ac:dyDescent="0.3">
      <c r="A50" s="3">
        <v>43857</v>
      </c>
      <c r="B50">
        <v>31660654</v>
      </c>
      <c r="C50" t="s">
        <v>1051</v>
      </c>
      <c r="D50" s="3">
        <v>43767</v>
      </c>
      <c r="E50" t="s">
        <v>902</v>
      </c>
      <c r="F50" t="s">
        <v>1052</v>
      </c>
      <c r="G50" t="s">
        <v>1053</v>
      </c>
      <c r="H50" t="s">
        <v>905</v>
      </c>
      <c r="I50" t="s">
        <v>1054</v>
      </c>
      <c r="J50" t="s">
        <v>812</v>
      </c>
      <c r="K50" t="s">
        <v>813</v>
      </c>
      <c r="L50" t="s">
        <v>1055</v>
      </c>
      <c r="M50" t="s">
        <v>68</v>
      </c>
    </row>
    <row r="51" spans="1:13" x14ac:dyDescent="0.3">
      <c r="A51" s="3">
        <v>43857</v>
      </c>
      <c r="B51">
        <v>31660654</v>
      </c>
      <c r="C51" t="s">
        <v>1051</v>
      </c>
      <c r="D51" s="3">
        <v>43767</v>
      </c>
      <c r="E51" t="s">
        <v>902</v>
      </c>
      <c r="F51" t="s">
        <v>1052</v>
      </c>
      <c r="G51" t="s">
        <v>1053</v>
      </c>
      <c r="H51" t="s">
        <v>791</v>
      </c>
      <c r="I51" t="s">
        <v>1056</v>
      </c>
      <c r="J51" t="s">
        <v>791</v>
      </c>
      <c r="K51" t="s">
        <v>793</v>
      </c>
      <c r="L51" t="s">
        <v>1057</v>
      </c>
      <c r="M51" t="s">
        <v>68</v>
      </c>
    </row>
    <row r="52" spans="1:13" x14ac:dyDescent="0.3">
      <c r="A52" s="3">
        <v>43336</v>
      </c>
      <c r="B52">
        <v>29724592</v>
      </c>
      <c r="C52" t="s">
        <v>1058</v>
      </c>
      <c r="D52" s="3">
        <v>43220</v>
      </c>
      <c r="E52" t="s">
        <v>59</v>
      </c>
      <c r="F52" t="s">
        <v>1059</v>
      </c>
      <c r="G52" t="s">
        <v>1060</v>
      </c>
      <c r="H52" t="s">
        <v>1061</v>
      </c>
      <c r="I52" t="s">
        <v>1062</v>
      </c>
      <c r="J52" t="s">
        <v>791</v>
      </c>
      <c r="K52" t="s">
        <v>793</v>
      </c>
      <c r="L52" t="s">
        <v>1063</v>
      </c>
      <c r="M52" t="s">
        <v>68</v>
      </c>
    </row>
    <row r="53" spans="1:13" x14ac:dyDescent="0.3">
      <c r="A53" s="3">
        <v>44355</v>
      </c>
      <c r="B53">
        <v>33958783</v>
      </c>
      <c r="C53" t="s">
        <v>1064</v>
      </c>
      <c r="D53" s="3">
        <v>44322</v>
      </c>
      <c r="E53" t="s">
        <v>105</v>
      </c>
      <c r="F53" t="s">
        <v>1065</v>
      </c>
      <c r="G53" t="s">
        <v>1066</v>
      </c>
      <c r="H53" t="s">
        <v>954</v>
      </c>
      <c r="I53" t="s">
        <v>1067</v>
      </c>
      <c r="J53" t="s">
        <v>1068</v>
      </c>
      <c r="K53" t="s">
        <v>1069</v>
      </c>
      <c r="L53" t="s">
        <v>1070</v>
      </c>
      <c r="M53" t="s">
        <v>68</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4BB93-9FA5-4CC7-A845-B2CA71B7B45D}">
  <dimension ref="A1:N3"/>
  <sheetViews>
    <sheetView workbookViewId="0"/>
  </sheetViews>
  <sheetFormatPr baseColWidth="10" defaultRowHeight="14.4" x14ac:dyDescent="0.3"/>
  <cols>
    <col min="1" max="1" width="24" bestFit="1" customWidth="1"/>
    <col min="2" max="2" width="10.44140625" bestFit="1" customWidth="1"/>
    <col min="3" max="3" width="16.88671875" bestFit="1" customWidth="1"/>
    <col min="4" max="4" width="10.109375" bestFit="1" customWidth="1"/>
    <col min="5" max="5" width="13.33203125" bestFit="1" customWidth="1"/>
    <col min="6" max="6" width="39" bestFit="1" customWidth="1"/>
    <col min="7" max="7" width="107.109375" bestFit="1" customWidth="1"/>
    <col min="8" max="8" width="32.5546875" bestFit="1" customWidth="1"/>
    <col min="9" max="9" width="66.88671875" bestFit="1" customWidth="1"/>
    <col min="10" max="10" width="24.33203125" bestFit="1" customWidth="1"/>
    <col min="11" max="11" width="50.5546875" bestFit="1" customWidth="1"/>
    <col min="12" max="12" width="78.6640625" bestFit="1" customWidth="1"/>
    <col min="13" max="13" width="17.109375" bestFit="1" customWidth="1"/>
    <col min="14" max="14" width="29.44140625" bestFit="1" customWidth="1"/>
  </cols>
  <sheetData>
    <row r="1" spans="1:14" x14ac:dyDescent="0.3">
      <c r="A1" t="s">
        <v>44</v>
      </c>
      <c r="B1" t="s">
        <v>45</v>
      </c>
      <c r="C1" t="s">
        <v>46</v>
      </c>
      <c r="D1" t="s">
        <v>47</v>
      </c>
      <c r="E1" t="s">
        <v>48</v>
      </c>
      <c r="F1" t="s">
        <v>49</v>
      </c>
      <c r="G1" t="s">
        <v>50</v>
      </c>
      <c r="H1" t="s">
        <v>51</v>
      </c>
      <c r="I1" t="s">
        <v>52</v>
      </c>
      <c r="J1" t="s">
        <v>53</v>
      </c>
      <c r="K1" t="s">
        <v>54</v>
      </c>
      <c r="L1" t="s">
        <v>55</v>
      </c>
      <c r="M1" t="s">
        <v>56</v>
      </c>
      <c r="N1" t="s">
        <v>57</v>
      </c>
    </row>
    <row r="2" spans="1:14" x14ac:dyDescent="0.3">
      <c r="A2" s="3">
        <v>42989</v>
      </c>
      <c r="B2">
        <v>28642124</v>
      </c>
      <c r="C2" t="s">
        <v>58</v>
      </c>
      <c r="D2" s="3">
        <v>42906</v>
      </c>
      <c r="E2" t="s">
        <v>59</v>
      </c>
      <c r="F2" t="s">
        <v>60</v>
      </c>
      <c r="G2" t="s">
        <v>61</v>
      </c>
      <c r="H2" t="s">
        <v>62</v>
      </c>
      <c r="I2" t="s">
        <v>63</v>
      </c>
      <c r="J2" t="s">
        <v>64</v>
      </c>
      <c r="K2" t="s">
        <v>65</v>
      </c>
      <c r="L2" t="s">
        <v>66</v>
      </c>
      <c r="M2" t="s">
        <v>67</v>
      </c>
      <c r="N2" t="s">
        <v>68</v>
      </c>
    </row>
    <row r="3" spans="1:14" x14ac:dyDescent="0.3">
      <c r="A3" s="3">
        <v>43508</v>
      </c>
      <c r="B3">
        <v>29750799</v>
      </c>
      <c r="C3" t="s">
        <v>69</v>
      </c>
      <c r="D3" s="3">
        <v>43231</v>
      </c>
      <c r="E3" t="s">
        <v>70</v>
      </c>
      <c r="F3" t="s">
        <v>71</v>
      </c>
      <c r="G3" t="s">
        <v>72</v>
      </c>
      <c r="H3" t="s">
        <v>73</v>
      </c>
      <c r="I3" t="s">
        <v>74</v>
      </c>
      <c r="J3" t="s">
        <v>64</v>
      </c>
      <c r="K3" t="s">
        <v>75</v>
      </c>
      <c r="L3" t="s">
        <v>76</v>
      </c>
      <c r="M3" t="s">
        <v>77</v>
      </c>
      <c r="N3" t="s">
        <v>68</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43560-2107-4AE0-80AC-B8F26C5459A6}">
  <dimension ref="A1:N32"/>
  <sheetViews>
    <sheetView workbookViewId="0"/>
  </sheetViews>
  <sheetFormatPr baseColWidth="10" defaultRowHeight="14.4" x14ac:dyDescent="0.3"/>
  <cols>
    <col min="1" max="1" width="24" bestFit="1" customWidth="1"/>
    <col min="2" max="2" width="10.44140625" bestFit="1" customWidth="1"/>
    <col min="3" max="3" width="14.88671875" bestFit="1" customWidth="1"/>
    <col min="4" max="4" width="10.109375" bestFit="1" customWidth="1"/>
    <col min="5" max="5" width="27.88671875" bestFit="1" customWidth="1"/>
    <col min="6" max="6" width="39" bestFit="1" customWidth="1"/>
    <col min="7" max="7" width="127" bestFit="1" customWidth="1"/>
    <col min="8" max="8" width="64.109375" bestFit="1" customWidth="1"/>
    <col min="9" max="9" width="224.88671875" bestFit="1" customWidth="1"/>
    <col min="10" max="10" width="110.5546875" bestFit="1" customWidth="1"/>
    <col min="11" max="11" width="51.33203125" bestFit="1" customWidth="1"/>
    <col min="12" max="12" width="78.6640625" bestFit="1" customWidth="1"/>
    <col min="13" max="13" width="17.109375" bestFit="1" customWidth="1"/>
    <col min="14" max="14" width="35.5546875" bestFit="1" customWidth="1"/>
  </cols>
  <sheetData>
    <row r="1" spans="1:14" x14ac:dyDescent="0.3">
      <c r="A1" t="s">
        <v>44</v>
      </c>
      <c r="B1" t="s">
        <v>45</v>
      </c>
      <c r="C1" t="s">
        <v>46</v>
      </c>
      <c r="D1" t="s">
        <v>47</v>
      </c>
      <c r="E1" t="s">
        <v>48</v>
      </c>
      <c r="F1" t="s">
        <v>49</v>
      </c>
      <c r="G1" t="s">
        <v>50</v>
      </c>
      <c r="H1" t="s">
        <v>51</v>
      </c>
      <c r="I1" t="s">
        <v>52</v>
      </c>
      <c r="J1" t="s">
        <v>53</v>
      </c>
      <c r="K1" t="s">
        <v>54</v>
      </c>
      <c r="L1" t="s">
        <v>55</v>
      </c>
      <c r="M1" t="s">
        <v>56</v>
      </c>
      <c r="N1" t="s">
        <v>57</v>
      </c>
    </row>
    <row r="2" spans="1:14" x14ac:dyDescent="0.3">
      <c r="A2" s="3">
        <v>41918</v>
      </c>
      <c r="B2">
        <v>24529757</v>
      </c>
      <c r="C2" t="s">
        <v>1071</v>
      </c>
      <c r="D2" s="3">
        <v>41656</v>
      </c>
      <c r="E2" t="s">
        <v>173</v>
      </c>
      <c r="F2" t="s">
        <v>1072</v>
      </c>
      <c r="G2" t="s">
        <v>1073</v>
      </c>
      <c r="H2" t="s">
        <v>1074</v>
      </c>
      <c r="I2" t="s">
        <v>805</v>
      </c>
      <c r="J2" t="s">
        <v>64</v>
      </c>
      <c r="K2" t="s">
        <v>1075</v>
      </c>
      <c r="L2" t="s">
        <v>1076</v>
      </c>
      <c r="M2" t="s">
        <v>1077</v>
      </c>
      <c r="N2" t="s">
        <v>68</v>
      </c>
    </row>
    <row r="3" spans="1:14" x14ac:dyDescent="0.3">
      <c r="A3" s="3">
        <v>42640</v>
      </c>
      <c r="B3">
        <v>26580837</v>
      </c>
      <c r="C3" t="s">
        <v>1078</v>
      </c>
      <c r="D3" s="3">
        <v>42326</v>
      </c>
      <c r="E3" t="s">
        <v>1079</v>
      </c>
      <c r="F3" t="s">
        <v>1080</v>
      </c>
      <c r="G3" t="s">
        <v>1081</v>
      </c>
      <c r="H3" t="s">
        <v>1082</v>
      </c>
      <c r="I3" t="s">
        <v>1083</v>
      </c>
      <c r="J3" t="s">
        <v>64</v>
      </c>
      <c r="K3" t="s">
        <v>1084</v>
      </c>
      <c r="L3" t="s">
        <v>1085</v>
      </c>
      <c r="M3" t="s">
        <v>1086</v>
      </c>
      <c r="N3" t="s">
        <v>68</v>
      </c>
    </row>
    <row r="4" spans="1:14" x14ac:dyDescent="0.3">
      <c r="A4" s="3">
        <v>43510</v>
      </c>
      <c r="B4">
        <v>25442119</v>
      </c>
      <c r="C4" t="s">
        <v>1087</v>
      </c>
      <c r="D4" s="3">
        <v>41888</v>
      </c>
      <c r="E4" t="s">
        <v>173</v>
      </c>
      <c r="F4" t="s">
        <v>1088</v>
      </c>
      <c r="G4" t="s">
        <v>1089</v>
      </c>
      <c r="H4" t="s">
        <v>1082</v>
      </c>
      <c r="I4" t="s">
        <v>1090</v>
      </c>
      <c r="J4" t="s">
        <v>64</v>
      </c>
      <c r="K4" t="s">
        <v>1084</v>
      </c>
      <c r="L4" t="s">
        <v>1085</v>
      </c>
      <c r="M4" t="s">
        <v>1091</v>
      </c>
      <c r="N4" t="s">
        <v>68</v>
      </c>
    </row>
    <row r="5" spans="1:14" x14ac:dyDescent="0.3">
      <c r="A5" s="3">
        <v>39791</v>
      </c>
      <c r="B5">
        <v>18987618</v>
      </c>
      <c r="C5" t="s">
        <v>1092</v>
      </c>
      <c r="D5" s="3">
        <v>39757</v>
      </c>
      <c r="E5" t="s">
        <v>1093</v>
      </c>
      <c r="F5" t="s">
        <v>1094</v>
      </c>
      <c r="G5" t="s">
        <v>1095</v>
      </c>
      <c r="H5" t="s">
        <v>1082</v>
      </c>
      <c r="I5" t="s">
        <v>1096</v>
      </c>
      <c r="J5" t="s">
        <v>1097</v>
      </c>
      <c r="K5" t="s">
        <v>1084</v>
      </c>
      <c r="L5" t="s">
        <v>1085</v>
      </c>
      <c r="M5" t="s">
        <v>1098</v>
      </c>
      <c r="N5" t="s">
        <v>68</v>
      </c>
    </row>
    <row r="6" spans="1:14" x14ac:dyDescent="0.3">
      <c r="A6" s="3">
        <v>43768</v>
      </c>
      <c r="B6">
        <v>30976013</v>
      </c>
      <c r="C6" t="s">
        <v>1099</v>
      </c>
      <c r="D6" s="3">
        <v>43566</v>
      </c>
      <c r="E6" t="s">
        <v>1100</v>
      </c>
      <c r="F6" t="s">
        <v>1101</v>
      </c>
      <c r="G6" t="s">
        <v>1102</v>
      </c>
      <c r="H6" t="s">
        <v>1082</v>
      </c>
      <c r="I6" t="s">
        <v>1103</v>
      </c>
      <c r="J6" t="s">
        <v>64</v>
      </c>
      <c r="K6" t="s">
        <v>1084</v>
      </c>
      <c r="L6" t="s">
        <v>1085</v>
      </c>
      <c r="M6" t="s">
        <v>1104</v>
      </c>
      <c r="N6" t="s">
        <v>1105</v>
      </c>
    </row>
    <row r="7" spans="1:14" x14ac:dyDescent="0.3">
      <c r="A7" s="3">
        <v>39615</v>
      </c>
      <c r="B7">
        <v>18084291</v>
      </c>
      <c r="C7" t="s">
        <v>1106</v>
      </c>
      <c r="D7" s="3">
        <v>39432</v>
      </c>
      <c r="E7" t="s">
        <v>105</v>
      </c>
      <c r="F7" t="s">
        <v>1107</v>
      </c>
      <c r="G7" t="s">
        <v>1108</v>
      </c>
      <c r="H7" t="s">
        <v>1082</v>
      </c>
      <c r="I7" t="s">
        <v>1109</v>
      </c>
      <c r="J7" t="s">
        <v>1110</v>
      </c>
      <c r="K7" t="s">
        <v>1084</v>
      </c>
      <c r="L7" t="s">
        <v>1085</v>
      </c>
      <c r="M7" t="s">
        <v>1111</v>
      </c>
      <c r="N7" t="s">
        <v>68</v>
      </c>
    </row>
    <row r="8" spans="1:14" x14ac:dyDescent="0.3">
      <c r="A8" s="3">
        <v>39610</v>
      </c>
      <c r="B8">
        <v>17362836</v>
      </c>
      <c r="C8" t="s">
        <v>1112</v>
      </c>
      <c r="D8" s="3">
        <v>39133</v>
      </c>
      <c r="E8" t="s">
        <v>59</v>
      </c>
      <c r="F8" t="s">
        <v>1113</v>
      </c>
      <c r="G8" t="s">
        <v>1114</v>
      </c>
      <c r="H8" t="s">
        <v>1082</v>
      </c>
      <c r="I8" t="s">
        <v>1115</v>
      </c>
      <c r="J8" t="s">
        <v>64</v>
      </c>
      <c r="K8" t="s">
        <v>1084</v>
      </c>
      <c r="L8" t="s">
        <v>1085</v>
      </c>
      <c r="M8" t="s">
        <v>1116</v>
      </c>
      <c r="N8" t="s">
        <v>68</v>
      </c>
    </row>
    <row r="9" spans="1:14" x14ac:dyDescent="0.3">
      <c r="A9" s="3">
        <v>39703</v>
      </c>
      <c r="B9">
        <v>18057069</v>
      </c>
      <c r="C9" t="s">
        <v>1092</v>
      </c>
      <c r="D9" s="3">
        <v>39423</v>
      </c>
      <c r="E9" t="s">
        <v>736</v>
      </c>
      <c r="F9" t="s">
        <v>1117</v>
      </c>
      <c r="G9" t="s">
        <v>1118</v>
      </c>
      <c r="H9" t="s">
        <v>1082</v>
      </c>
      <c r="I9" t="s">
        <v>1119</v>
      </c>
      <c r="J9" t="s">
        <v>1109</v>
      </c>
      <c r="K9" t="s">
        <v>1084</v>
      </c>
      <c r="L9" t="s">
        <v>1085</v>
      </c>
      <c r="M9" t="s">
        <v>1120</v>
      </c>
      <c r="N9" t="s">
        <v>68</v>
      </c>
    </row>
    <row r="10" spans="1:14" x14ac:dyDescent="0.3">
      <c r="A10" s="3">
        <v>39615</v>
      </c>
      <c r="B10">
        <v>17827064</v>
      </c>
      <c r="C10" t="s">
        <v>1106</v>
      </c>
      <c r="D10" s="3">
        <v>39332</v>
      </c>
      <c r="E10" t="s">
        <v>59</v>
      </c>
      <c r="F10" t="s">
        <v>1121</v>
      </c>
      <c r="G10" t="s">
        <v>1122</v>
      </c>
      <c r="H10" t="s">
        <v>1082</v>
      </c>
      <c r="I10" t="s">
        <v>1123</v>
      </c>
      <c r="J10" t="s">
        <v>1124</v>
      </c>
      <c r="K10" t="s">
        <v>1084</v>
      </c>
      <c r="L10" t="s">
        <v>1085</v>
      </c>
      <c r="M10" t="s">
        <v>1125</v>
      </c>
      <c r="N10" t="s">
        <v>68</v>
      </c>
    </row>
    <row r="11" spans="1:14" x14ac:dyDescent="0.3">
      <c r="A11" s="3">
        <v>40444</v>
      </c>
      <c r="B11">
        <v>20801718</v>
      </c>
      <c r="C11" t="s">
        <v>1126</v>
      </c>
      <c r="D11" s="3">
        <v>40417</v>
      </c>
      <c r="E11" t="s">
        <v>59</v>
      </c>
      <c r="F11" t="s">
        <v>1127</v>
      </c>
      <c r="G11" t="s">
        <v>1128</v>
      </c>
      <c r="H11" t="s">
        <v>1082</v>
      </c>
      <c r="I11" t="s">
        <v>1129</v>
      </c>
      <c r="J11" t="s">
        <v>64</v>
      </c>
      <c r="K11" t="s">
        <v>1084</v>
      </c>
      <c r="L11" t="s">
        <v>1085</v>
      </c>
      <c r="M11" t="s">
        <v>1130</v>
      </c>
      <c r="N11" t="s">
        <v>68</v>
      </c>
    </row>
    <row r="12" spans="1:14" x14ac:dyDescent="0.3">
      <c r="A12" s="3">
        <v>41031</v>
      </c>
      <c r="B12">
        <v>22470424</v>
      </c>
      <c r="C12" t="s">
        <v>1131</v>
      </c>
      <c r="D12" s="3">
        <v>40996</v>
      </c>
      <c r="E12" t="s">
        <v>189</v>
      </c>
      <c r="F12" t="s">
        <v>1132</v>
      </c>
      <c r="G12" t="s">
        <v>1133</v>
      </c>
      <c r="H12" t="s">
        <v>1082</v>
      </c>
      <c r="I12" t="s">
        <v>1134</v>
      </c>
      <c r="J12" t="s">
        <v>1135</v>
      </c>
      <c r="K12" t="s">
        <v>1084</v>
      </c>
      <c r="L12" t="s">
        <v>1085</v>
      </c>
      <c r="M12" t="s">
        <v>1136</v>
      </c>
      <c r="N12" t="s">
        <v>68</v>
      </c>
    </row>
    <row r="13" spans="1:14" x14ac:dyDescent="0.3">
      <c r="A13" s="3">
        <v>43859</v>
      </c>
      <c r="B13">
        <v>31872054</v>
      </c>
      <c r="C13" t="s">
        <v>1137</v>
      </c>
      <c r="D13" s="3">
        <v>43777</v>
      </c>
      <c r="E13" t="s">
        <v>851</v>
      </c>
      <c r="F13" t="s">
        <v>1138</v>
      </c>
      <c r="G13" t="s">
        <v>1139</v>
      </c>
      <c r="H13" t="s">
        <v>1082</v>
      </c>
      <c r="I13" t="s">
        <v>1140</v>
      </c>
      <c r="J13" t="s">
        <v>1141</v>
      </c>
      <c r="K13" t="s">
        <v>1084</v>
      </c>
      <c r="L13" t="s">
        <v>1085</v>
      </c>
      <c r="M13" t="s">
        <v>1142</v>
      </c>
      <c r="N13" t="s">
        <v>68</v>
      </c>
    </row>
    <row r="14" spans="1:14" x14ac:dyDescent="0.3">
      <c r="A14" s="3">
        <v>39968</v>
      </c>
      <c r="B14">
        <v>19451621</v>
      </c>
      <c r="C14" t="s">
        <v>1143</v>
      </c>
      <c r="D14" s="3">
        <v>39951</v>
      </c>
      <c r="E14" t="s">
        <v>1144</v>
      </c>
      <c r="F14" t="s">
        <v>1145</v>
      </c>
      <c r="G14" t="s">
        <v>1146</v>
      </c>
      <c r="H14" t="s">
        <v>1082</v>
      </c>
      <c r="I14" t="s">
        <v>1147</v>
      </c>
      <c r="J14" t="s">
        <v>1148</v>
      </c>
      <c r="K14" t="s">
        <v>1084</v>
      </c>
      <c r="L14" t="s">
        <v>1085</v>
      </c>
      <c r="M14" t="s">
        <v>1149</v>
      </c>
      <c r="N14" t="s">
        <v>68</v>
      </c>
    </row>
    <row r="15" spans="1:14" x14ac:dyDescent="0.3">
      <c r="A15" s="3">
        <v>41842</v>
      </c>
      <c r="B15">
        <v>24234648</v>
      </c>
      <c r="C15" t="s">
        <v>1150</v>
      </c>
      <c r="D15" s="3">
        <v>41591</v>
      </c>
      <c r="E15" t="s">
        <v>736</v>
      </c>
      <c r="F15" t="s">
        <v>1151</v>
      </c>
      <c r="G15" t="s">
        <v>1152</v>
      </c>
      <c r="H15" t="s">
        <v>1153</v>
      </c>
      <c r="I15" t="s">
        <v>1154</v>
      </c>
      <c r="J15" t="s">
        <v>64</v>
      </c>
      <c r="K15" t="s">
        <v>1155</v>
      </c>
      <c r="L15" t="s">
        <v>1156</v>
      </c>
      <c r="M15" t="s">
        <v>1157</v>
      </c>
      <c r="N15" t="s">
        <v>68</v>
      </c>
    </row>
    <row r="16" spans="1:14" x14ac:dyDescent="0.3">
      <c r="A16" s="3">
        <v>42202</v>
      </c>
      <c r="B16">
        <v>24931836</v>
      </c>
      <c r="C16" t="s">
        <v>1158</v>
      </c>
      <c r="D16" s="3">
        <v>41817</v>
      </c>
      <c r="E16" t="s">
        <v>355</v>
      </c>
      <c r="F16" t="s">
        <v>1159</v>
      </c>
      <c r="G16" t="s">
        <v>1160</v>
      </c>
      <c r="H16" t="s">
        <v>1161</v>
      </c>
      <c r="I16" t="s">
        <v>1162</v>
      </c>
      <c r="J16" t="s">
        <v>1163</v>
      </c>
      <c r="K16" t="s">
        <v>1164</v>
      </c>
      <c r="L16" t="s">
        <v>1165</v>
      </c>
      <c r="M16" t="s">
        <v>1166</v>
      </c>
      <c r="N16" t="s">
        <v>68</v>
      </c>
    </row>
    <row r="17" spans="1:14" x14ac:dyDescent="0.3">
      <c r="A17" s="3">
        <v>42269</v>
      </c>
      <c r="B17">
        <v>24931836</v>
      </c>
      <c r="C17" t="s">
        <v>1158</v>
      </c>
      <c r="D17" s="3">
        <v>41817</v>
      </c>
      <c r="E17" t="s">
        <v>355</v>
      </c>
      <c r="F17" t="s">
        <v>1159</v>
      </c>
      <c r="G17" t="s">
        <v>1160</v>
      </c>
      <c r="H17" t="s">
        <v>1082</v>
      </c>
      <c r="I17" t="s">
        <v>1167</v>
      </c>
      <c r="J17" t="s">
        <v>64</v>
      </c>
      <c r="K17" t="s">
        <v>1084</v>
      </c>
      <c r="L17" t="s">
        <v>1085</v>
      </c>
      <c r="M17" t="s">
        <v>1168</v>
      </c>
      <c r="N17" t="s">
        <v>68</v>
      </c>
    </row>
    <row r="18" spans="1:14" x14ac:dyDescent="0.3">
      <c r="A18" s="3">
        <v>40557</v>
      </c>
      <c r="B18">
        <v>20801717</v>
      </c>
      <c r="C18" t="s">
        <v>1169</v>
      </c>
      <c r="D18" s="3">
        <v>40452</v>
      </c>
      <c r="E18" t="s">
        <v>59</v>
      </c>
      <c r="F18" t="s">
        <v>1170</v>
      </c>
      <c r="G18" t="s">
        <v>1171</v>
      </c>
      <c r="H18" t="s">
        <v>1082</v>
      </c>
      <c r="I18" t="s">
        <v>1172</v>
      </c>
      <c r="J18" t="s">
        <v>64</v>
      </c>
      <c r="K18" t="s">
        <v>1084</v>
      </c>
      <c r="L18" t="s">
        <v>1085</v>
      </c>
      <c r="M18" t="s">
        <v>1173</v>
      </c>
      <c r="N18" t="s">
        <v>68</v>
      </c>
    </row>
    <row r="19" spans="1:14" x14ac:dyDescent="0.3">
      <c r="A19" s="3">
        <v>41233</v>
      </c>
      <c r="B19">
        <v>22959728</v>
      </c>
      <c r="C19" t="s">
        <v>1174</v>
      </c>
      <c r="D19" s="3">
        <v>41157</v>
      </c>
      <c r="E19" t="s">
        <v>173</v>
      </c>
      <c r="F19" t="s">
        <v>1175</v>
      </c>
      <c r="G19" t="s">
        <v>1176</v>
      </c>
      <c r="H19" t="s">
        <v>1177</v>
      </c>
      <c r="I19" t="s">
        <v>1178</v>
      </c>
      <c r="J19" t="s">
        <v>64</v>
      </c>
      <c r="K19" t="s">
        <v>1179</v>
      </c>
      <c r="L19" t="s">
        <v>1180</v>
      </c>
      <c r="M19" t="s">
        <v>1181</v>
      </c>
      <c r="N19" t="s">
        <v>68</v>
      </c>
    </row>
    <row r="20" spans="1:14" x14ac:dyDescent="0.3">
      <c r="A20" s="3">
        <v>41233</v>
      </c>
      <c r="B20">
        <v>22959728</v>
      </c>
      <c r="C20" t="s">
        <v>1174</v>
      </c>
      <c r="D20" s="3">
        <v>41157</v>
      </c>
      <c r="E20" t="s">
        <v>173</v>
      </c>
      <c r="F20" t="s">
        <v>1175</v>
      </c>
      <c r="G20" t="s">
        <v>1176</v>
      </c>
      <c r="H20" t="s">
        <v>1082</v>
      </c>
      <c r="I20" t="s">
        <v>1182</v>
      </c>
      <c r="J20" t="s">
        <v>64</v>
      </c>
      <c r="K20" t="s">
        <v>1084</v>
      </c>
      <c r="L20" t="s">
        <v>1085</v>
      </c>
      <c r="M20" t="s">
        <v>1183</v>
      </c>
      <c r="N20" t="s">
        <v>68</v>
      </c>
    </row>
    <row r="21" spans="1:14" x14ac:dyDescent="0.3">
      <c r="A21" s="3">
        <v>43006</v>
      </c>
      <c r="B21">
        <v>22959728</v>
      </c>
      <c r="C21" t="s">
        <v>1174</v>
      </c>
      <c r="D21" s="3">
        <v>41157</v>
      </c>
      <c r="E21" t="s">
        <v>173</v>
      </c>
      <c r="F21" t="s">
        <v>1175</v>
      </c>
      <c r="G21" t="s">
        <v>1176</v>
      </c>
      <c r="H21" t="s">
        <v>1184</v>
      </c>
      <c r="I21" t="s">
        <v>1178</v>
      </c>
      <c r="J21" t="s">
        <v>64</v>
      </c>
      <c r="K21" t="s">
        <v>1084</v>
      </c>
      <c r="L21" t="s">
        <v>1085</v>
      </c>
      <c r="M21" t="s">
        <v>1185</v>
      </c>
      <c r="N21" t="s">
        <v>68</v>
      </c>
    </row>
    <row r="22" spans="1:14" x14ac:dyDescent="0.3">
      <c r="A22" s="3">
        <v>43006</v>
      </c>
      <c r="B22">
        <v>22959728</v>
      </c>
      <c r="C22" t="s">
        <v>1174</v>
      </c>
      <c r="D22" s="3">
        <v>41157</v>
      </c>
      <c r="E22" t="s">
        <v>173</v>
      </c>
      <c r="F22" t="s">
        <v>1175</v>
      </c>
      <c r="G22" t="s">
        <v>1176</v>
      </c>
      <c r="H22" t="s">
        <v>1186</v>
      </c>
      <c r="I22" t="s">
        <v>1187</v>
      </c>
      <c r="J22" t="s">
        <v>64</v>
      </c>
      <c r="K22" t="s">
        <v>1084</v>
      </c>
      <c r="L22" t="s">
        <v>1085</v>
      </c>
      <c r="M22" t="s">
        <v>1188</v>
      </c>
      <c r="N22" t="s">
        <v>68</v>
      </c>
    </row>
    <row r="23" spans="1:14" x14ac:dyDescent="0.3">
      <c r="A23" s="3">
        <v>43006</v>
      </c>
      <c r="B23">
        <v>22959728</v>
      </c>
      <c r="C23" t="s">
        <v>1174</v>
      </c>
      <c r="D23" s="3">
        <v>41157</v>
      </c>
      <c r="E23" t="s">
        <v>173</v>
      </c>
      <c r="F23" t="s">
        <v>1175</v>
      </c>
      <c r="G23" t="s">
        <v>1176</v>
      </c>
      <c r="H23" t="s">
        <v>1189</v>
      </c>
      <c r="I23" t="s">
        <v>1190</v>
      </c>
      <c r="J23" t="s">
        <v>64</v>
      </c>
      <c r="K23" t="s">
        <v>1084</v>
      </c>
      <c r="L23" t="s">
        <v>1085</v>
      </c>
      <c r="M23" t="s">
        <v>1191</v>
      </c>
      <c r="N23" t="s">
        <v>68</v>
      </c>
    </row>
    <row r="24" spans="1:14" x14ac:dyDescent="0.3">
      <c r="A24" s="3">
        <v>40085</v>
      </c>
      <c r="B24">
        <v>19734901</v>
      </c>
      <c r="C24" t="s">
        <v>1106</v>
      </c>
      <c r="D24" s="3">
        <v>40062</v>
      </c>
      <c r="E24" t="s">
        <v>105</v>
      </c>
      <c r="F24" t="s">
        <v>1192</v>
      </c>
      <c r="G24" t="s">
        <v>1193</v>
      </c>
      <c r="H24" t="s">
        <v>1082</v>
      </c>
      <c r="I24" t="s">
        <v>1194</v>
      </c>
      <c r="J24" t="s">
        <v>1195</v>
      </c>
      <c r="K24" t="s">
        <v>1084</v>
      </c>
      <c r="L24" t="s">
        <v>1085</v>
      </c>
      <c r="M24" t="s">
        <v>1196</v>
      </c>
      <c r="N24" t="s">
        <v>68</v>
      </c>
    </row>
    <row r="25" spans="1:14" x14ac:dyDescent="0.3">
      <c r="A25" s="3">
        <v>41529</v>
      </c>
      <c r="B25">
        <v>23624525</v>
      </c>
      <c r="C25" t="s">
        <v>1197</v>
      </c>
      <c r="D25" s="3">
        <v>41392</v>
      </c>
      <c r="E25" t="s">
        <v>105</v>
      </c>
      <c r="F25" t="s">
        <v>1198</v>
      </c>
      <c r="G25" t="s">
        <v>1199</v>
      </c>
      <c r="H25" t="s">
        <v>1082</v>
      </c>
      <c r="I25" t="s">
        <v>1200</v>
      </c>
      <c r="J25" t="s">
        <v>1201</v>
      </c>
      <c r="K25" t="s">
        <v>1084</v>
      </c>
      <c r="L25" t="s">
        <v>1085</v>
      </c>
      <c r="M25" t="s">
        <v>1202</v>
      </c>
      <c r="N25" t="s">
        <v>68</v>
      </c>
    </row>
    <row r="26" spans="1:14" x14ac:dyDescent="0.3">
      <c r="A26" s="3">
        <v>44174</v>
      </c>
      <c r="B26">
        <v>32968195</v>
      </c>
      <c r="C26" t="s">
        <v>1203</v>
      </c>
      <c r="D26" s="3">
        <v>44097</v>
      </c>
      <c r="E26" t="s">
        <v>1204</v>
      </c>
      <c r="F26" t="s">
        <v>1205</v>
      </c>
      <c r="G26" t="s">
        <v>1206</v>
      </c>
      <c r="H26" t="s">
        <v>1082</v>
      </c>
      <c r="I26" t="s">
        <v>1207</v>
      </c>
      <c r="J26" t="s">
        <v>1208</v>
      </c>
      <c r="K26" t="s">
        <v>1084</v>
      </c>
      <c r="L26" t="s">
        <v>1085</v>
      </c>
      <c r="M26" t="s">
        <v>1209</v>
      </c>
      <c r="N26" t="s">
        <v>68</v>
      </c>
    </row>
    <row r="27" spans="1:14" x14ac:dyDescent="0.3">
      <c r="A27" s="3">
        <v>42786</v>
      </c>
      <c r="B27">
        <v>27244217</v>
      </c>
      <c r="C27" t="s">
        <v>1210</v>
      </c>
      <c r="D27" s="3">
        <v>42521</v>
      </c>
      <c r="E27" t="s">
        <v>708</v>
      </c>
      <c r="F27" t="s">
        <v>1211</v>
      </c>
      <c r="G27" t="s">
        <v>1212</v>
      </c>
      <c r="H27" t="s">
        <v>1213</v>
      </c>
      <c r="I27" t="s">
        <v>1214</v>
      </c>
      <c r="J27" t="s">
        <v>64</v>
      </c>
      <c r="K27" t="s">
        <v>1215</v>
      </c>
      <c r="L27" t="s">
        <v>1216</v>
      </c>
      <c r="M27" t="s">
        <v>1217</v>
      </c>
      <c r="N27" t="s">
        <v>68</v>
      </c>
    </row>
    <row r="28" spans="1:14" x14ac:dyDescent="0.3">
      <c r="A28" s="3">
        <v>41787</v>
      </c>
      <c r="B28">
        <v>24256812</v>
      </c>
      <c r="C28" t="s">
        <v>1210</v>
      </c>
      <c r="D28" s="3">
        <v>41598</v>
      </c>
      <c r="E28" t="s">
        <v>736</v>
      </c>
      <c r="F28" t="s">
        <v>1218</v>
      </c>
      <c r="G28" t="s">
        <v>1219</v>
      </c>
      <c r="H28" t="s">
        <v>1074</v>
      </c>
      <c r="I28" t="s">
        <v>1220</v>
      </c>
      <c r="J28" t="s">
        <v>1221</v>
      </c>
      <c r="K28" t="s">
        <v>1075</v>
      </c>
      <c r="L28" t="s">
        <v>1076</v>
      </c>
      <c r="M28" t="s">
        <v>1222</v>
      </c>
      <c r="N28" t="s">
        <v>68</v>
      </c>
    </row>
    <row r="29" spans="1:14" x14ac:dyDescent="0.3">
      <c r="A29" s="3">
        <v>43031</v>
      </c>
      <c r="B29">
        <v>28931804</v>
      </c>
      <c r="C29" t="s">
        <v>1223</v>
      </c>
      <c r="D29" s="3">
        <v>42998</v>
      </c>
      <c r="E29" t="s">
        <v>774</v>
      </c>
      <c r="F29" t="s">
        <v>1224</v>
      </c>
      <c r="G29" t="s">
        <v>1225</v>
      </c>
      <c r="H29" t="s">
        <v>1074</v>
      </c>
      <c r="I29" t="s">
        <v>1226</v>
      </c>
      <c r="J29" t="s">
        <v>1227</v>
      </c>
      <c r="K29" t="s">
        <v>1075</v>
      </c>
      <c r="L29" t="s">
        <v>1076</v>
      </c>
      <c r="M29" t="s">
        <v>1228</v>
      </c>
      <c r="N29" t="s">
        <v>68</v>
      </c>
    </row>
    <row r="30" spans="1:14" x14ac:dyDescent="0.3">
      <c r="A30" s="3">
        <v>42692</v>
      </c>
      <c r="B30">
        <v>26746183</v>
      </c>
      <c r="C30" t="s">
        <v>1229</v>
      </c>
      <c r="D30" s="3">
        <v>42377</v>
      </c>
      <c r="E30" t="s">
        <v>1230</v>
      </c>
      <c r="F30" t="s">
        <v>1231</v>
      </c>
      <c r="G30" t="s">
        <v>1232</v>
      </c>
      <c r="H30" t="s">
        <v>1233</v>
      </c>
      <c r="I30" t="s">
        <v>1234</v>
      </c>
      <c r="J30" t="s">
        <v>64</v>
      </c>
      <c r="K30" t="s">
        <v>1235</v>
      </c>
      <c r="L30" t="s">
        <v>1236</v>
      </c>
      <c r="M30" t="s">
        <v>1237</v>
      </c>
      <c r="N30" t="s">
        <v>68</v>
      </c>
    </row>
    <row r="31" spans="1:14" x14ac:dyDescent="0.3">
      <c r="A31" s="3">
        <v>42989</v>
      </c>
      <c r="B31">
        <v>27455348</v>
      </c>
      <c r="C31" t="s">
        <v>1238</v>
      </c>
      <c r="D31" s="3">
        <v>42576</v>
      </c>
      <c r="E31" t="s">
        <v>105</v>
      </c>
      <c r="F31" t="s">
        <v>1239</v>
      </c>
      <c r="G31" t="s">
        <v>1240</v>
      </c>
      <c r="H31" t="s">
        <v>1082</v>
      </c>
      <c r="I31" t="s">
        <v>1241</v>
      </c>
      <c r="J31" t="s">
        <v>1242</v>
      </c>
      <c r="K31" t="s">
        <v>1084</v>
      </c>
      <c r="L31" t="s">
        <v>1085</v>
      </c>
      <c r="M31" t="s">
        <v>1243</v>
      </c>
      <c r="N31" t="s">
        <v>68</v>
      </c>
    </row>
    <row r="32" spans="1:14" x14ac:dyDescent="0.3">
      <c r="A32" s="3">
        <v>43250</v>
      </c>
      <c r="B32">
        <v>29566793</v>
      </c>
      <c r="C32" t="s">
        <v>1244</v>
      </c>
      <c r="D32" s="3">
        <v>43180</v>
      </c>
      <c r="E32" t="s">
        <v>423</v>
      </c>
      <c r="F32" t="s">
        <v>1245</v>
      </c>
      <c r="G32" t="s">
        <v>1246</v>
      </c>
      <c r="H32" t="s">
        <v>1082</v>
      </c>
      <c r="I32" t="s">
        <v>1247</v>
      </c>
      <c r="J32" t="s">
        <v>1248</v>
      </c>
      <c r="K32" t="s">
        <v>1084</v>
      </c>
      <c r="L32" t="s">
        <v>1085</v>
      </c>
      <c r="M32" t="s">
        <v>1249</v>
      </c>
      <c r="N32" t="s">
        <v>68</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B2781-ED5A-41AC-ADD7-7FAC992805DF}">
  <dimension ref="A1:I10"/>
  <sheetViews>
    <sheetView workbookViewId="0">
      <selection activeCell="M26" sqref="M26"/>
    </sheetView>
  </sheetViews>
  <sheetFormatPr baseColWidth="10" defaultRowHeight="14.4" x14ac:dyDescent="0.3"/>
  <sheetData>
    <row r="1" spans="1:9" x14ac:dyDescent="0.3">
      <c r="A1" s="2" t="s">
        <v>12</v>
      </c>
    </row>
    <row r="2" spans="1:9" x14ac:dyDescent="0.3">
      <c r="A2" t="s">
        <v>9</v>
      </c>
      <c r="B2" t="s">
        <v>0</v>
      </c>
      <c r="C2" t="s">
        <v>1</v>
      </c>
      <c r="D2" t="s">
        <v>2</v>
      </c>
      <c r="E2" t="s">
        <v>3</v>
      </c>
      <c r="F2" s="1" t="s">
        <v>8</v>
      </c>
      <c r="H2" t="s">
        <v>11</v>
      </c>
    </row>
    <row r="3" spans="1:9" x14ac:dyDescent="0.3">
      <c r="A3" t="s">
        <v>4</v>
      </c>
      <c r="B3">
        <v>107</v>
      </c>
      <c r="C3">
        <v>147</v>
      </c>
      <c r="D3">
        <v>57</v>
      </c>
      <c r="E3">
        <v>33</v>
      </c>
      <c r="F3">
        <f>SUM(B3:E3)</f>
        <v>344</v>
      </c>
      <c r="G3" t="s">
        <v>4</v>
      </c>
      <c r="H3">
        <f>F3/$F$7</f>
        <v>0.35573940020682521</v>
      </c>
    </row>
    <row r="4" spans="1:9" x14ac:dyDescent="0.3">
      <c r="A4" t="s">
        <v>5</v>
      </c>
      <c r="B4">
        <v>71</v>
      </c>
      <c r="C4">
        <v>0</v>
      </c>
      <c r="D4">
        <v>0</v>
      </c>
      <c r="E4">
        <v>397</v>
      </c>
      <c r="F4">
        <f t="shared" ref="F4:F9" si="0">SUM(B4:E4)</f>
        <v>468</v>
      </c>
      <c r="G4" t="s">
        <v>5</v>
      </c>
      <c r="H4">
        <f t="shared" ref="H4:H7" si="1">F4/$F$7</f>
        <v>0.483971044467425</v>
      </c>
      <c r="I4">
        <f>H3+H4</f>
        <v>0.83971044467425027</v>
      </c>
    </row>
    <row r="5" spans="1:9" x14ac:dyDescent="0.3">
      <c r="A5" t="s">
        <v>6</v>
      </c>
      <c r="B5">
        <v>4</v>
      </c>
      <c r="C5">
        <v>90</v>
      </c>
      <c r="D5">
        <v>6</v>
      </c>
      <c r="E5">
        <v>0</v>
      </c>
      <c r="F5">
        <f t="shared" si="0"/>
        <v>100</v>
      </c>
      <c r="G5" t="s">
        <v>6</v>
      </c>
      <c r="H5">
        <f t="shared" si="1"/>
        <v>0.10341261633919338</v>
      </c>
    </row>
    <row r="6" spans="1:9" x14ac:dyDescent="0.3">
      <c r="A6" t="s">
        <v>41</v>
      </c>
      <c r="B6">
        <v>5</v>
      </c>
      <c r="C6">
        <v>0</v>
      </c>
      <c r="D6">
        <v>10</v>
      </c>
      <c r="E6">
        <v>40</v>
      </c>
      <c r="F6">
        <f t="shared" si="0"/>
        <v>55</v>
      </c>
      <c r="G6" t="s">
        <v>41</v>
      </c>
      <c r="H6">
        <f t="shared" si="1"/>
        <v>5.6876938986556359E-2</v>
      </c>
    </row>
    <row r="7" spans="1:9" x14ac:dyDescent="0.3">
      <c r="A7" t="s">
        <v>8</v>
      </c>
      <c r="B7">
        <f>SUM(B3:B6)</f>
        <v>187</v>
      </c>
      <c r="C7">
        <f t="shared" ref="C7:E7" si="2">SUM(C3:C6)</f>
        <v>237</v>
      </c>
      <c r="D7">
        <f t="shared" si="2"/>
        <v>73</v>
      </c>
      <c r="E7">
        <f t="shared" si="2"/>
        <v>470</v>
      </c>
      <c r="F7">
        <f t="shared" si="0"/>
        <v>967</v>
      </c>
      <c r="G7" t="s">
        <v>8</v>
      </c>
      <c r="H7">
        <f t="shared" si="1"/>
        <v>1</v>
      </c>
    </row>
    <row r="9" spans="1:9" x14ac:dyDescent="0.3">
      <c r="A9" t="s">
        <v>7</v>
      </c>
      <c r="B9">
        <v>194</v>
      </c>
      <c r="C9">
        <v>200</v>
      </c>
      <c r="D9">
        <v>99</v>
      </c>
      <c r="E9">
        <v>691</v>
      </c>
      <c r="F9">
        <f t="shared" si="0"/>
        <v>1184</v>
      </c>
    </row>
    <row r="10" spans="1:9" x14ac:dyDescent="0.3">
      <c r="A10" t="s">
        <v>10</v>
      </c>
      <c r="B10">
        <f>SUM(B9,B7)</f>
        <v>381</v>
      </c>
      <c r="C10">
        <f t="shared" ref="C10:F10" si="3">SUM(C9,C7)</f>
        <v>437</v>
      </c>
      <c r="D10">
        <f t="shared" si="3"/>
        <v>172</v>
      </c>
      <c r="E10">
        <f t="shared" si="3"/>
        <v>1161</v>
      </c>
      <c r="F10">
        <f t="shared" si="3"/>
        <v>2151</v>
      </c>
    </row>
  </sheetData>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A9A1C-DA0E-46BB-A144-63A734F0806C}">
  <dimension ref="A1:I10"/>
  <sheetViews>
    <sheetView workbookViewId="0">
      <selection activeCell="D27" sqref="D27"/>
    </sheetView>
  </sheetViews>
  <sheetFormatPr baseColWidth="10" defaultRowHeight="14.4" x14ac:dyDescent="0.3"/>
  <sheetData>
    <row r="1" spans="1:9" x14ac:dyDescent="0.3">
      <c r="A1" s="2" t="s">
        <v>13</v>
      </c>
    </row>
    <row r="2" spans="1:9" x14ac:dyDescent="0.3">
      <c r="A2" t="s">
        <v>9</v>
      </c>
      <c r="B2" t="s">
        <v>0</v>
      </c>
      <c r="C2" t="s">
        <v>1</v>
      </c>
      <c r="D2" t="s">
        <v>2</v>
      </c>
      <c r="E2" t="s">
        <v>3</v>
      </c>
      <c r="F2" s="1" t="s">
        <v>8</v>
      </c>
      <c r="H2" t="s">
        <v>11</v>
      </c>
    </row>
    <row r="3" spans="1:9" x14ac:dyDescent="0.3">
      <c r="A3" t="s">
        <v>4</v>
      </c>
      <c r="B3">
        <v>513</v>
      </c>
      <c r="C3">
        <v>65</v>
      </c>
      <c r="D3">
        <v>19</v>
      </c>
      <c r="E3">
        <v>162</v>
      </c>
      <c r="F3">
        <f>SUM(B3:E3)</f>
        <v>759</v>
      </c>
      <c r="G3" t="s">
        <v>4</v>
      </c>
      <c r="H3">
        <f>F3/$F$7</f>
        <v>0.63249999999999995</v>
      </c>
    </row>
    <row r="4" spans="1:9" x14ac:dyDescent="0.3">
      <c r="A4" t="s">
        <v>5</v>
      </c>
      <c r="B4">
        <v>238</v>
      </c>
      <c r="C4">
        <v>81</v>
      </c>
      <c r="D4">
        <v>10</v>
      </c>
      <c r="E4">
        <v>0</v>
      </c>
      <c r="F4">
        <f t="shared" ref="F4:F9" si="0">SUM(B4:E4)</f>
        <v>329</v>
      </c>
      <c r="G4" t="s">
        <v>5</v>
      </c>
      <c r="H4">
        <f t="shared" ref="H4:H7" si="1">F4/$F$7</f>
        <v>0.27416666666666667</v>
      </c>
      <c r="I4">
        <f>H3+H4</f>
        <v>0.90666666666666662</v>
      </c>
    </row>
    <row r="5" spans="1:9" x14ac:dyDescent="0.3">
      <c r="A5" t="s">
        <v>6</v>
      </c>
      <c r="B5">
        <v>12</v>
      </c>
      <c r="C5">
        <v>0</v>
      </c>
      <c r="D5">
        <v>10</v>
      </c>
      <c r="E5">
        <v>0</v>
      </c>
      <c r="F5">
        <f t="shared" si="0"/>
        <v>22</v>
      </c>
      <c r="G5" t="s">
        <v>6</v>
      </c>
      <c r="H5">
        <f t="shared" si="1"/>
        <v>1.8333333333333333E-2</v>
      </c>
    </row>
    <row r="6" spans="1:9" x14ac:dyDescent="0.3">
      <c r="A6" t="s">
        <v>41</v>
      </c>
      <c r="B6">
        <v>90</v>
      </c>
      <c r="C6">
        <v>0</v>
      </c>
      <c r="D6">
        <v>0</v>
      </c>
      <c r="E6">
        <v>0</v>
      </c>
      <c r="F6">
        <f t="shared" si="0"/>
        <v>90</v>
      </c>
      <c r="G6" t="s">
        <v>41</v>
      </c>
      <c r="H6">
        <f t="shared" si="1"/>
        <v>7.4999999999999997E-2</v>
      </c>
    </row>
    <row r="7" spans="1:9" x14ac:dyDescent="0.3">
      <c r="A7" t="s">
        <v>8</v>
      </c>
      <c r="B7">
        <f>SUM(B3:B6)</f>
        <v>853</v>
      </c>
      <c r="C7">
        <f t="shared" ref="C7:E7" si="2">SUM(C3:C6)</f>
        <v>146</v>
      </c>
      <c r="D7">
        <f t="shared" si="2"/>
        <v>39</v>
      </c>
      <c r="E7">
        <f t="shared" si="2"/>
        <v>162</v>
      </c>
      <c r="F7">
        <f t="shared" si="0"/>
        <v>1200</v>
      </c>
      <c r="G7" t="s">
        <v>8</v>
      </c>
      <c r="H7">
        <f t="shared" si="1"/>
        <v>1</v>
      </c>
    </row>
    <row r="9" spans="1:9" x14ac:dyDescent="0.3">
      <c r="A9" t="s">
        <v>7</v>
      </c>
      <c r="B9">
        <v>444</v>
      </c>
      <c r="C9">
        <v>167</v>
      </c>
      <c r="D9">
        <v>29</v>
      </c>
      <c r="E9">
        <v>129</v>
      </c>
      <c r="F9">
        <f t="shared" si="0"/>
        <v>769</v>
      </c>
    </row>
    <row r="10" spans="1:9" x14ac:dyDescent="0.3">
      <c r="A10" t="s">
        <v>10</v>
      </c>
      <c r="B10">
        <f>SUM(B9,B7)</f>
        <v>1297</v>
      </c>
      <c r="C10">
        <f t="shared" ref="C10:F10" si="3">SUM(C9,C7)</f>
        <v>313</v>
      </c>
      <c r="D10">
        <f t="shared" si="3"/>
        <v>68</v>
      </c>
      <c r="E10">
        <f t="shared" si="3"/>
        <v>291</v>
      </c>
      <c r="F10">
        <f t="shared" si="3"/>
        <v>1969</v>
      </c>
    </row>
  </sheetData>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3CA3E-261B-41B2-ADA6-21517985BF5F}">
  <dimension ref="A1:I15"/>
  <sheetViews>
    <sheetView workbookViewId="0">
      <selection activeCell="D25" sqref="D25"/>
    </sheetView>
  </sheetViews>
  <sheetFormatPr baseColWidth="10" defaultRowHeight="14.4" x14ac:dyDescent="0.3"/>
  <cols>
    <col min="1" max="1" width="16.5546875" bestFit="1" customWidth="1"/>
  </cols>
  <sheetData>
    <row r="1" spans="1:9" x14ac:dyDescent="0.3">
      <c r="A1" s="2" t="s">
        <v>43</v>
      </c>
    </row>
    <row r="2" spans="1:9" x14ac:dyDescent="0.3">
      <c r="A2" t="s">
        <v>9</v>
      </c>
      <c r="B2" t="s">
        <v>0</v>
      </c>
      <c r="C2" t="s">
        <v>1</v>
      </c>
      <c r="D2" t="s">
        <v>2</v>
      </c>
      <c r="E2" t="s">
        <v>3</v>
      </c>
      <c r="F2" s="1" t="s">
        <v>8</v>
      </c>
      <c r="H2" t="s">
        <v>11</v>
      </c>
    </row>
    <row r="3" spans="1:9" x14ac:dyDescent="0.3">
      <c r="A3" t="s">
        <v>4</v>
      </c>
      <c r="B3">
        <v>356</v>
      </c>
      <c r="C3">
        <v>73</v>
      </c>
      <c r="D3">
        <v>906</v>
      </c>
      <c r="E3">
        <v>0</v>
      </c>
      <c r="F3">
        <f>SUM(B3:E3)</f>
        <v>1335</v>
      </c>
      <c r="G3" t="s">
        <v>4</v>
      </c>
      <c r="H3">
        <f>F3/$F$7</f>
        <v>0.61379310344827587</v>
      </c>
    </row>
    <row r="4" spans="1:9" x14ac:dyDescent="0.3">
      <c r="A4" t="s">
        <v>5</v>
      </c>
      <c r="B4">
        <v>133</v>
      </c>
      <c r="C4">
        <v>57</v>
      </c>
      <c r="D4">
        <v>0</v>
      </c>
      <c r="E4">
        <v>0</v>
      </c>
      <c r="F4">
        <f t="shared" ref="F4:F7" si="0">SUM(B4:E4)</f>
        <v>190</v>
      </c>
      <c r="G4" t="s">
        <v>5</v>
      </c>
      <c r="H4">
        <f t="shared" ref="H4:H7" si="1">F4/$F$7</f>
        <v>8.7356321839080459E-2</v>
      </c>
      <c r="I4">
        <f>H3+H4</f>
        <v>0.70114942528735635</v>
      </c>
    </row>
    <row r="5" spans="1:9" x14ac:dyDescent="0.3">
      <c r="A5" t="s">
        <v>6</v>
      </c>
      <c r="B5">
        <v>32</v>
      </c>
      <c r="C5">
        <v>5</v>
      </c>
      <c r="D5">
        <v>385</v>
      </c>
      <c r="E5">
        <v>0</v>
      </c>
      <c r="F5">
        <f t="shared" si="0"/>
        <v>422</v>
      </c>
      <c r="G5" t="s">
        <v>6</v>
      </c>
      <c r="H5">
        <f t="shared" si="1"/>
        <v>0.19402298850574712</v>
      </c>
    </row>
    <row r="6" spans="1:9" x14ac:dyDescent="0.3">
      <c r="A6" t="s">
        <v>41</v>
      </c>
      <c r="B6">
        <v>208</v>
      </c>
      <c r="C6">
        <v>11</v>
      </c>
      <c r="D6">
        <v>0</v>
      </c>
      <c r="E6">
        <v>9</v>
      </c>
      <c r="F6">
        <f t="shared" si="0"/>
        <v>228</v>
      </c>
      <c r="G6" t="s">
        <v>41</v>
      </c>
      <c r="H6">
        <f t="shared" si="1"/>
        <v>0.10482758620689656</v>
      </c>
    </row>
    <row r="7" spans="1:9" x14ac:dyDescent="0.3">
      <c r="A7" t="s">
        <v>8</v>
      </c>
      <c r="B7">
        <f>SUM(B3:B6)</f>
        <v>729</v>
      </c>
      <c r="C7">
        <f t="shared" ref="C7:E7" si="2">SUM(C3:C6)</f>
        <v>146</v>
      </c>
      <c r="D7">
        <f t="shared" si="2"/>
        <v>1291</v>
      </c>
      <c r="E7">
        <f t="shared" si="2"/>
        <v>9</v>
      </c>
      <c r="F7">
        <f t="shared" si="0"/>
        <v>2175</v>
      </c>
      <c r="G7" t="s">
        <v>8</v>
      </c>
      <c r="H7">
        <f t="shared" si="1"/>
        <v>1</v>
      </c>
    </row>
    <row r="9" spans="1:9" x14ac:dyDescent="0.3">
      <c r="A9" t="s">
        <v>7</v>
      </c>
      <c r="B9">
        <v>719</v>
      </c>
      <c r="C9">
        <v>146</v>
      </c>
      <c r="D9">
        <v>387</v>
      </c>
      <c r="E9">
        <v>10</v>
      </c>
      <c r="F9">
        <f>SUM(B9:E9)</f>
        <v>1262</v>
      </c>
    </row>
    <row r="10" spans="1:9" x14ac:dyDescent="0.3">
      <c r="A10" t="s">
        <v>10</v>
      </c>
      <c r="B10">
        <f>SUM(B9,B7)</f>
        <v>1448</v>
      </c>
      <c r="C10">
        <f t="shared" ref="C10:F10" si="3">SUM(C9,C7)</f>
        <v>292</v>
      </c>
      <c r="D10">
        <f t="shared" si="3"/>
        <v>1678</v>
      </c>
      <c r="E10">
        <f t="shared" si="3"/>
        <v>19</v>
      </c>
      <c r="F10">
        <f t="shared" si="3"/>
        <v>3437</v>
      </c>
    </row>
    <row r="15" spans="1:9" x14ac:dyDescent="0.3">
      <c r="A15" t="s">
        <v>1254</v>
      </c>
    </row>
  </sheetData>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2C988-100D-4635-A27C-3C696B21808A}">
  <dimension ref="A1:J28"/>
  <sheetViews>
    <sheetView zoomScaleNormal="100" workbookViewId="0">
      <selection activeCell="T32" sqref="T32"/>
    </sheetView>
  </sheetViews>
  <sheetFormatPr baseColWidth="10" defaultRowHeight="14.4" x14ac:dyDescent="0.3"/>
  <cols>
    <col min="1" max="1" width="35.6640625" bestFit="1" customWidth="1"/>
    <col min="2" max="3" width="4" bestFit="1" customWidth="1"/>
    <col min="4" max="4" width="3.44140625" bestFit="1" customWidth="1"/>
    <col min="5" max="5" width="4" bestFit="1" customWidth="1"/>
    <col min="6" max="6" width="5" bestFit="1" customWidth="1"/>
    <col min="7" max="7" width="35.6640625" bestFit="1" customWidth="1"/>
    <col min="8" max="8" width="12" bestFit="1" customWidth="1"/>
  </cols>
  <sheetData>
    <row r="1" spans="1:8" x14ac:dyDescent="0.3">
      <c r="A1" s="2" t="s">
        <v>29</v>
      </c>
    </row>
    <row r="2" spans="1:8" x14ac:dyDescent="0.3">
      <c r="A2" t="s">
        <v>9</v>
      </c>
      <c r="B2" t="s">
        <v>0</v>
      </c>
      <c r="C2" t="s">
        <v>1</v>
      </c>
      <c r="D2" t="s">
        <v>2</v>
      </c>
      <c r="E2" t="s">
        <v>3</v>
      </c>
      <c r="F2" s="1" t="s">
        <v>8</v>
      </c>
      <c r="H2" t="s">
        <v>11</v>
      </c>
    </row>
    <row r="3" spans="1:8" x14ac:dyDescent="0.3">
      <c r="A3" t="s">
        <v>14</v>
      </c>
      <c r="B3">
        <v>0</v>
      </c>
      <c r="C3">
        <v>2</v>
      </c>
      <c r="D3">
        <v>0</v>
      </c>
      <c r="E3">
        <v>2</v>
      </c>
      <c r="F3">
        <f>SUM(B3:E3)</f>
        <v>4</v>
      </c>
      <c r="G3" t="str">
        <f>A3</f>
        <v>Blood</v>
      </c>
      <c r="H3">
        <f t="shared" ref="H3:H18" si="0">F3/$F$18</f>
        <v>0.10005027526331982</v>
      </c>
    </row>
    <row r="4" spans="1:8" x14ac:dyDescent="0.3">
      <c r="A4" t="s">
        <v>15</v>
      </c>
      <c r="B4">
        <f>3+0.5+0.66</f>
        <v>4.16</v>
      </c>
      <c r="C4">
        <v>0</v>
      </c>
      <c r="D4">
        <v>0</v>
      </c>
      <c r="E4">
        <v>0</v>
      </c>
      <c r="F4">
        <f t="shared" ref="F4:F15" si="1">SUM(B4:E4)</f>
        <v>4.16</v>
      </c>
      <c r="G4" t="str">
        <f>A4</f>
        <v>Hippocampus</v>
      </c>
      <c r="H4">
        <f t="shared" si="0"/>
        <v>0.10405228627385261</v>
      </c>
    </row>
    <row r="5" spans="1:8" x14ac:dyDescent="0.3">
      <c r="A5" t="s">
        <v>16</v>
      </c>
      <c r="B5">
        <f>1.5+0.33</f>
        <v>1.83</v>
      </c>
      <c r="C5">
        <v>0</v>
      </c>
      <c r="D5">
        <v>0</v>
      </c>
      <c r="E5">
        <v>0</v>
      </c>
      <c r="F5">
        <f t="shared" si="1"/>
        <v>1.83</v>
      </c>
      <c r="G5" t="str">
        <f>A5</f>
        <v>Enthorinal Cortex</v>
      </c>
      <c r="H5">
        <f t="shared" si="0"/>
        <v>4.5773000932968815E-2</v>
      </c>
    </row>
    <row r="6" spans="1:8" x14ac:dyDescent="0.3">
      <c r="A6" t="s">
        <v>17</v>
      </c>
      <c r="B6">
        <v>1.33</v>
      </c>
      <c r="C6">
        <v>2.8332999999999999</v>
      </c>
      <c r="D6">
        <v>1</v>
      </c>
      <c r="E6">
        <v>0.5</v>
      </c>
      <c r="F6">
        <f t="shared" si="1"/>
        <v>5.6632999999999996</v>
      </c>
      <c r="G6" t="str">
        <f>A6</f>
        <v>Frontal Cortex (dorsolateral, pre, superior)</v>
      </c>
      <c r="H6">
        <f t="shared" si="0"/>
        <v>0.14165368097468978</v>
      </c>
    </row>
    <row r="7" spans="1:8" x14ac:dyDescent="0.3">
      <c r="A7" t="s">
        <v>18</v>
      </c>
      <c r="B7">
        <v>0.33</v>
      </c>
      <c r="C7">
        <v>0</v>
      </c>
      <c r="D7">
        <v>0</v>
      </c>
      <c r="E7">
        <v>0</v>
      </c>
      <c r="F7">
        <f t="shared" si="1"/>
        <v>0.33</v>
      </c>
      <c r="G7" t="str">
        <f t="shared" ref="G7:G15" si="2">A7</f>
        <v>Temporal Cortex</v>
      </c>
      <c r="H7">
        <f t="shared" si="0"/>
        <v>8.2541477092238861E-3</v>
      </c>
    </row>
    <row r="8" spans="1:8" x14ac:dyDescent="0.3">
      <c r="A8" t="s">
        <v>19</v>
      </c>
      <c r="B8">
        <v>1.33</v>
      </c>
      <c r="C8">
        <v>0</v>
      </c>
      <c r="D8">
        <v>0</v>
      </c>
      <c r="E8">
        <v>0</v>
      </c>
      <c r="F8">
        <f t="shared" si="1"/>
        <v>1.33</v>
      </c>
      <c r="G8" t="str">
        <f t="shared" si="2"/>
        <v>Visual Cortex</v>
      </c>
      <c r="H8">
        <f t="shared" si="0"/>
        <v>3.3266716525053842E-2</v>
      </c>
    </row>
    <row r="9" spans="1:8" x14ac:dyDescent="0.3">
      <c r="A9" t="s">
        <v>20</v>
      </c>
      <c r="B9">
        <v>0</v>
      </c>
      <c r="C9">
        <v>5.8333000000000004</v>
      </c>
      <c r="D9">
        <v>0</v>
      </c>
      <c r="E9">
        <v>0</v>
      </c>
      <c r="F9">
        <f t="shared" si="1"/>
        <v>5.8333000000000004</v>
      </c>
      <c r="G9" t="str">
        <f t="shared" si="2"/>
        <v>Substantia Nigra</v>
      </c>
      <c r="H9">
        <f t="shared" si="0"/>
        <v>0.14590581767338087</v>
      </c>
    </row>
    <row r="10" spans="1:8" x14ac:dyDescent="0.3">
      <c r="A10" t="s">
        <v>21</v>
      </c>
      <c r="B10">
        <v>0</v>
      </c>
      <c r="C10">
        <v>0.33329999999999999</v>
      </c>
      <c r="D10">
        <v>0</v>
      </c>
      <c r="E10">
        <v>0</v>
      </c>
      <c r="F10">
        <f t="shared" si="1"/>
        <v>0.33329999999999999</v>
      </c>
      <c r="G10" t="str">
        <f t="shared" si="2"/>
        <v>Striatum</v>
      </c>
      <c r="H10">
        <f t="shared" si="0"/>
        <v>8.3366891863161235E-3</v>
      </c>
    </row>
    <row r="11" spans="1:8" x14ac:dyDescent="0.3">
      <c r="A11" t="s">
        <v>40</v>
      </c>
      <c r="B11">
        <v>1</v>
      </c>
      <c r="C11">
        <v>0</v>
      </c>
      <c r="D11">
        <v>6</v>
      </c>
      <c r="E11">
        <v>2</v>
      </c>
      <c r="F11">
        <f t="shared" si="1"/>
        <v>9</v>
      </c>
      <c r="G11" t="str">
        <f t="shared" si="2"/>
        <v>iPSC / embryonic SC</v>
      </c>
      <c r="H11">
        <f t="shared" si="0"/>
        <v>0.22511311934246958</v>
      </c>
    </row>
    <row r="12" spans="1:8" x14ac:dyDescent="0.3">
      <c r="A12" t="s">
        <v>23</v>
      </c>
      <c r="B12">
        <v>0</v>
      </c>
      <c r="C12">
        <v>0</v>
      </c>
      <c r="D12">
        <v>1</v>
      </c>
      <c r="E12">
        <v>0</v>
      </c>
      <c r="F12">
        <f t="shared" si="1"/>
        <v>1</v>
      </c>
      <c r="G12" t="str">
        <f t="shared" si="2"/>
        <v>Singulate Cortex</v>
      </c>
      <c r="H12">
        <f t="shared" si="0"/>
        <v>2.5012568815829955E-2</v>
      </c>
    </row>
    <row r="13" spans="1:8" x14ac:dyDescent="0.3">
      <c r="A13" t="s">
        <v>24</v>
      </c>
      <c r="B13">
        <v>0</v>
      </c>
      <c r="C13">
        <v>0</v>
      </c>
      <c r="D13">
        <v>1</v>
      </c>
      <c r="E13">
        <v>1</v>
      </c>
      <c r="F13">
        <f t="shared" si="1"/>
        <v>2</v>
      </c>
      <c r="G13" t="str">
        <f t="shared" si="2"/>
        <v>Motor Cortex</v>
      </c>
      <c r="H13">
        <f t="shared" si="0"/>
        <v>5.0025137631659909E-2</v>
      </c>
    </row>
    <row r="14" spans="1:8" x14ac:dyDescent="0.3">
      <c r="A14" t="s">
        <v>25</v>
      </c>
      <c r="B14">
        <v>0</v>
      </c>
      <c r="C14">
        <v>0</v>
      </c>
      <c r="D14">
        <v>0</v>
      </c>
      <c r="E14">
        <v>1</v>
      </c>
      <c r="F14">
        <f t="shared" si="1"/>
        <v>1</v>
      </c>
      <c r="G14" t="str">
        <f t="shared" si="2"/>
        <v>Cerebral Spinal Fluid</v>
      </c>
      <c r="H14">
        <f t="shared" si="0"/>
        <v>2.5012568815829955E-2</v>
      </c>
    </row>
    <row r="15" spans="1:8" x14ac:dyDescent="0.3">
      <c r="A15" t="s">
        <v>26</v>
      </c>
      <c r="B15">
        <v>0</v>
      </c>
      <c r="C15">
        <v>0</v>
      </c>
      <c r="D15">
        <v>0</v>
      </c>
      <c r="E15">
        <v>1</v>
      </c>
      <c r="F15">
        <f t="shared" si="1"/>
        <v>1</v>
      </c>
      <c r="G15" t="str">
        <f t="shared" si="2"/>
        <v>Spinal Cord</v>
      </c>
      <c r="H15">
        <f t="shared" si="0"/>
        <v>2.5012568815829955E-2</v>
      </c>
    </row>
    <row r="16" spans="1:8" x14ac:dyDescent="0.3">
      <c r="A16" t="s">
        <v>27</v>
      </c>
      <c r="B16">
        <v>0</v>
      </c>
      <c r="C16">
        <v>0</v>
      </c>
      <c r="D16">
        <v>0</v>
      </c>
      <c r="E16">
        <v>0.5</v>
      </c>
      <c r="F16">
        <f>SUM(B16:E16)</f>
        <v>0.5</v>
      </c>
      <c r="G16" t="str">
        <f>A16</f>
        <v>Cerebellum</v>
      </c>
      <c r="H16">
        <f t="shared" si="0"/>
        <v>1.2506284407914977E-2</v>
      </c>
    </row>
    <row r="17" spans="1:10" x14ac:dyDescent="0.3">
      <c r="A17" t="s">
        <v>39</v>
      </c>
      <c r="B17">
        <v>1</v>
      </c>
      <c r="C17">
        <v>0</v>
      </c>
      <c r="D17">
        <v>1</v>
      </c>
      <c r="E17">
        <v>0</v>
      </c>
      <c r="F17">
        <f>SUM(B17:E17)</f>
        <v>2</v>
      </c>
      <c r="G17" t="str">
        <f>A17</f>
        <v>Choroid plexus</v>
      </c>
      <c r="H17">
        <f t="shared" si="0"/>
        <v>5.0025137631659909E-2</v>
      </c>
    </row>
    <row r="18" spans="1:10" x14ac:dyDescent="0.3">
      <c r="A18" t="s">
        <v>8</v>
      </c>
      <c r="B18">
        <f>SUM(B3:B17)</f>
        <v>10.98</v>
      </c>
      <c r="C18">
        <f t="shared" ref="C18:F18" si="3">SUM(C3:C17)</f>
        <v>10.999899999999998</v>
      </c>
      <c r="D18">
        <f t="shared" si="3"/>
        <v>10</v>
      </c>
      <c r="E18">
        <f t="shared" si="3"/>
        <v>8</v>
      </c>
      <c r="F18">
        <f t="shared" si="3"/>
        <v>39.979900000000001</v>
      </c>
      <c r="G18" t="str">
        <f>A18</f>
        <v>∑</v>
      </c>
      <c r="H18">
        <f t="shared" si="0"/>
        <v>1</v>
      </c>
    </row>
    <row r="28" spans="1:10" x14ac:dyDescent="0.3">
      <c r="J28" s="2" t="s">
        <v>38</v>
      </c>
    </row>
  </sheetData>
  <pageMargins left="0.7" right="0.7" top="0.78740157499999996" bottom="0.78740157499999996"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3C8-692D-4592-AFAE-B73322B33BD5}">
  <dimension ref="A1:J28"/>
  <sheetViews>
    <sheetView workbookViewId="0">
      <selection activeCell="L32" sqref="L32"/>
    </sheetView>
  </sheetViews>
  <sheetFormatPr baseColWidth="10" defaultRowHeight="14.4" x14ac:dyDescent="0.3"/>
  <cols>
    <col min="1" max="1" width="35.6640625" bestFit="1" customWidth="1"/>
    <col min="2" max="3" width="3.33203125" bestFit="1" customWidth="1"/>
    <col min="4" max="4" width="3.44140625" bestFit="1" customWidth="1"/>
    <col min="5" max="5" width="3.88671875" bestFit="1" customWidth="1"/>
    <col min="6" max="6" width="3" bestFit="1" customWidth="1"/>
    <col min="7" max="7" width="35.6640625" bestFit="1" customWidth="1"/>
    <col min="8" max="8" width="12" bestFit="1" customWidth="1"/>
  </cols>
  <sheetData>
    <row r="1" spans="1:8" x14ac:dyDescent="0.3">
      <c r="A1" s="2" t="s">
        <v>28</v>
      </c>
    </row>
    <row r="2" spans="1:8" x14ac:dyDescent="0.3">
      <c r="A2" t="s">
        <v>9</v>
      </c>
      <c r="B2" t="s">
        <v>0</v>
      </c>
      <c r="C2" t="s">
        <v>1</v>
      </c>
      <c r="D2" t="s">
        <v>2</v>
      </c>
      <c r="E2" t="s">
        <v>3</v>
      </c>
      <c r="F2" s="1" t="s">
        <v>8</v>
      </c>
      <c r="H2" t="s">
        <v>11</v>
      </c>
    </row>
    <row r="3" spans="1:8" x14ac:dyDescent="0.3">
      <c r="A3" t="s">
        <v>15</v>
      </c>
      <c r="B3">
        <v>1</v>
      </c>
      <c r="C3">
        <v>0</v>
      </c>
      <c r="D3">
        <v>0</v>
      </c>
      <c r="E3">
        <v>0</v>
      </c>
      <c r="F3">
        <f t="shared" ref="F3:F13" si="0">SUM(B3:E3)</f>
        <v>1</v>
      </c>
      <c r="G3" t="str">
        <f>A3</f>
        <v>Hippocampus</v>
      </c>
      <c r="H3">
        <f>F3/$F$13</f>
        <v>4.1666840278501163E-2</v>
      </c>
    </row>
    <row r="4" spans="1:8" x14ac:dyDescent="0.3">
      <c r="A4" t="s">
        <v>17</v>
      </c>
      <c r="B4">
        <v>5.6665999999999999</v>
      </c>
      <c r="C4">
        <v>3.5</v>
      </c>
      <c r="D4">
        <v>1</v>
      </c>
      <c r="E4">
        <v>0</v>
      </c>
      <c r="F4">
        <f t="shared" si="0"/>
        <v>10.166599999999999</v>
      </c>
      <c r="G4" t="str">
        <f>A4</f>
        <v>Frontal Cortex (dorsolateral, pre, superior)</v>
      </c>
      <c r="H4">
        <f>F4/$F$13</f>
        <v>0.42361009837540986</v>
      </c>
    </row>
    <row r="5" spans="1:8" x14ac:dyDescent="0.3">
      <c r="A5" t="s">
        <v>30</v>
      </c>
      <c r="B5">
        <v>0.33329999999999999</v>
      </c>
      <c r="C5">
        <v>0</v>
      </c>
      <c r="D5">
        <v>0</v>
      </c>
      <c r="E5">
        <v>0</v>
      </c>
      <c r="F5">
        <f t="shared" si="0"/>
        <v>0.33329999999999999</v>
      </c>
      <c r="G5" t="str">
        <f>A5</f>
        <v>prenuceus</v>
      </c>
      <c r="H5">
        <f t="shared" ref="H5:H13" si="1">F5/$F$13</f>
        <v>1.3887557864824436E-2</v>
      </c>
    </row>
    <row r="6" spans="1:8" x14ac:dyDescent="0.3">
      <c r="A6" t="s">
        <v>31</v>
      </c>
      <c r="B6">
        <v>1</v>
      </c>
      <c r="C6">
        <v>1</v>
      </c>
      <c r="D6">
        <v>0</v>
      </c>
      <c r="E6">
        <v>0</v>
      </c>
      <c r="F6">
        <f t="shared" si="0"/>
        <v>2</v>
      </c>
      <c r="G6" t="str">
        <f>A6</f>
        <v>olfactory bulb</v>
      </c>
      <c r="H6">
        <f t="shared" si="1"/>
        <v>8.3333680557002326E-2</v>
      </c>
    </row>
    <row r="7" spans="1:8" x14ac:dyDescent="0.3">
      <c r="A7" t="s">
        <v>32</v>
      </c>
      <c r="B7">
        <v>0</v>
      </c>
      <c r="C7">
        <v>1</v>
      </c>
      <c r="D7">
        <v>0</v>
      </c>
      <c r="E7">
        <v>0</v>
      </c>
      <c r="F7">
        <f t="shared" si="0"/>
        <v>1</v>
      </c>
      <c r="G7" t="str">
        <f>A7</f>
        <v>locus ceruleus</v>
      </c>
      <c r="H7">
        <f t="shared" si="1"/>
        <v>4.1666840278501163E-2</v>
      </c>
    </row>
    <row r="8" spans="1:8" x14ac:dyDescent="0.3">
      <c r="A8" t="s">
        <v>21</v>
      </c>
      <c r="B8">
        <v>0</v>
      </c>
      <c r="C8">
        <v>0.5</v>
      </c>
      <c r="D8">
        <v>0</v>
      </c>
      <c r="E8">
        <v>0</v>
      </c>
      <c r="F8">
        <f t="shared" si="0"/>
        <v>0.5</v>
      </c>
      <c r="G8" t="str">
        <f t="shared" ref="G8:G13" si="2">A8</f>
        <v>Striatum</v>
      </c>
      <c r="H8">
        <f t="shared" si="1"/>
        <v>2.0833420139250582E-2</v>
      </c>
    </row>
    <row r="9" spans="1:8" x14ac:dyDescent="0.3">
      <c r="A9" t="s">
        <v>22</v>
      </c>
      <c r="B9">
        <v>0</v>
      </c>
      <c r="C9">
        <v>0</v>
      </c>
      <c r="D9">
        <v>0</v>
      </c>
      <c r="E9">
        <v>1</v>
      </c>
      <c r="F9">
        <f t="shared" si="0"/>
        <v>1</v>
      </c>
      <c r="G9" t="str">
        <f t="shared" si="2"/>
        <v>iPSC</v>
      </c>
      <c r="H9">
        <f t="shared" si="1"/>
        <v>4.1666840278501163E-2</v>
      </c>
    </row>
    <row r="10" spans="1:8" x14ac:dyDescent="0.3">
      <c r="A10" t="s">
        <v>33</v>
      </c>
      <c r="B10">
        <v>0</v>
      </c>
      <c r="C10">
        <v>0</v>
      </c>
      <c r="D10">
        <v>0</v>
      </c>
      <c r="E10">
        <v>1</v>
      </c>
      <c r="F10">
        <f t="shared" si="0"/>
        <v>1</v>
      </c>
      <c r="G10" t="str">
        <f>A10</f>
        <v>cortex</v>
      </c>
      <c r="H10">
        <f t="shared" si="1"/>
        <v>4.1666840278501163E-2</v>
      </c>
    </row>
    <row r="11" spans="1:8" x14ac:dyDescent="0.3">
      <c r="A11" t="s">
        <v>25</v>
      </c>
      <c r="B11">
        <v>1</v>
      </c>
      <c r="C11">
        <v>1</v>
      </c>
      <c r="D11">
        <v>2.5</v>
      </c>
      <c r="E11">
        <v>1</v>
      </c>
      <c r="F11">
        <f t="shared" si="0"/>
        <v>5.5</v>
      </c>
      <c r="G11" t="str">
        <f t="shared" si="2"/>
        <v>Cerebral Spinal Fluid</v>
      </c>
      <c r="H11">
        <f t="shared" si="1"/>
        <v>0.22916762153175638</v>
      </c>
    </row>
    <row r="12" spans="1:8" x14ac:dyDescent="0.3">
      <c r="A12" t="s">
        <v>26</v>
      </c>
      <c r="B12">
        <v>0</v>
      </c>
      <c r="C12">
        <v>0</v>
      </c>
      <c r="D12">
        <v>1.5</v>
      </c>
      <c r="E12">
        <v>0</v>
      </c>
      <c r="F12">
        <f t="shared" si="0"/>
        <v>1.5</v>
      </c>
      <c r="G12" t="str">
        <f t="shared" si="2"/>
        <v>Spinal Cord</v>
      </c>
      <c r="H12">
        <f t="shared" si="1"/>
        <v>6.2500260417751738E-2</v>
      </c>
    </row>
    <row r="13" spans="1:8" x14ac:dyDescent="0.3">
      <c r="A13" t="s">
        <v>8</v>
      </c>
      <c r="B13">
        <f>SUM(B3:B12)</f>
        <v>8.9999000000000002</v>
      </c>
      <c r="C13">
        <f>SUM(C3:C12)</f>
        <v>7</v>
      </c>
      <c r="D13">
        <f>SUM(D3:D12)</f>
        <v>5</v>
      </c>
      <c r="E13">
        <f>SUM(E3:E12)</f>
        <v>3</v>
      </c>
      <c r="F13">
        <f t="shared" si="0"/>
        <v>23.9999</v>
      </c>
      <c r="G13" t="str">
        <f t="shared" si="2"/>
        <v>∑</v>
      </c>
      <c r="H13">
        <f t="shared" si="1"/>
        <v>1</v>
      </c>
    </row>
    <row r="28" spans="10:10" x14ac:dyDescent="0.3">
      <c r="J28" s="2" t="s">
        <v>38</v>
      </c>
    </row>
  </sheetData>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SNP AD studies</vt:lpstr>
      <vt:lpstr>SNP PD studies</vt:lpstr>
      <vt:lpstr>SNP HD studies</vt:lpstr>
      <vt:lpstr>SNP ALS studies</vt:lpstr>
      <vt:lpstr>TranscriptomeState</vt:lpstr>
      <vt:lpstr>ProteomeState</vt:lpstr>
      <vt:lpstr>MethylomeState</vt:lpstr>
      <vt:lpstr>TranscriptomeTissue</vt:lpstr>
      <vt:lpstr>ProteomeTissue</vt:lpstr>
      <vt:lpstr>MethylomeTissue</vt:lpstr>
      <vt:lpstr>TranscriptomeMethods</vt:lpstr>
      <vt:lpstr>MethylomeMethods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Ruffini</dc:creator>
  <cp:lastModifiedBy>Nicolas Ruffini</cp:lastModifiedBy>
  <dcterms:created xsi:type="dcterms:W3CDTF">2020-11-11T12:31:08Z</dcterms:created>
  <dcterms:modified xsi:type="dcterms:W3CDTF">2022-03-22T13:42:38Z</dcterms:modified>
</cp:coreProperties>
</file>